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25" windowWidth="15480" windowHeight="11460"/>
  </bookViews>
  <sheets>
    <sheet name="Budgetausgleich 2016" sheetId="2" r:id="rId1"/>
  </sheets>
  <externalReferences>
    <externalReference r:id="rId2"/>
  </externalReferences>
  <definedNames>
    <definedName name="AbschlagProFall">#REF!</definedName>
    <definedName name="AnmerkungBudget">[1]Ausbildungsbudget!#REF!</definedName>
    <definedName name="AnmerkungFall">#REF!</definedName>
    <definedName name="AnpassungBwkg">#REF!</definedName>
    <definedName name="Auffaellig">[1]Ausbildungsbudget!#REF!</definedName>
    <definedName name="Beitragsjahr">#REF!</definedName>
    <definedName name="Bezeichnung">[1]Ausbildungsbudget!#REF!</definedName>
    <definedName name="BezeichnungFall">#REF!</definedName>
    <definedName name="_xlnm.Print_Area" localSheetId="0">'Budgetausgleich 2016'!$A$1:$P$39</definedName>
    <definedName name="FallzahlEntwicklung">#REF!</definedName>
    <definedName name="FallzahlEntwicklungVj">#REF!</definedName>
    <definedName name="FallzahlHoch">#REF!</definedName>
    <definedName name="FallzahlHochVj">#REF!</definedName>
    <definedName name="FallzahlIstVvj">#REF!</definedName>
    <definedName name="FallzahlKorrektur">#REF!</definedName>
    <definedName name="FallzahlRechnungVvj">#REF!</definedName>
    <definedName name="FallzahlSchaetzung">#REF!</definedName>
    <definedName name="IdentNr">[1]Ausbildungsbudget!#REF!</definedName>
    <definedName name="IdentNrFall">#REF!</definedName>
    <definedName name="IkNrFall">#REF!</definedName>
    <definedName name="KontrolleBwkg">[1]Ausbildungsbudget!#REF!</definedName>
    <definedName name="KorrekturFallzahl">#REF!</definedName>
    <definedName name="KostenplusAzubiAj">#REF!</definedName>
    <definedName name="KostenplusPlatzAj">#REF!</definedName>
    <definedName name="PlaetzeVvj">[1]Ausbildungsbudget!#REF!</definedName>
    <definedName name="SchuelerVj">[1]Ausbildungsbudget!#REF!</definedName>
    <definedName name="Steigerung">[1]Ausbildungsbudget!#REF!</definedName>
    <definedName name="SummeAusbildungsbudget">#REF!</definedName>
    <definedName name="SummeBudgetPlanVvj">[1]Ausbildungsbudget!#REF!</definedName>
    <definedName name="SummeBudgetVj">[1]Ausbildungsbudget!#REF!</definedName>
    <definedName name="SummeBudgetVvj">[1]Ausbildungsbudget!#REF!</definedName>
    <definedName name="SummeRechnungen">#REF!</definedName>
    <definedName name="Version">#REF!</definedName>
    <definedName name="Zahlbetrag">#REF!</definedName>
  </definedNames>
  <calcPr calcId="145621" calcMode="manual"/>
</workbook>
</file>

<file path=xl/calcChain.xml><?xml version="1.0" encoding="utf-8"?>
<calcChain xmlns="http://schemas.openxmlformats.org/spreadsheetml/2006/main">
  <c r="G17" i="2" l="1"/>
  <c r="H17" i="2" s="1"/>
  <c r="G12" i="2"/>
  <c r="F17" i="2"/>
  <c r="F12" i="2"/>
  <c r="F19" i="2"/>
  <c r="F20" i="2"/>
  <c r="F21" i="2"/>
  <c r="F22" i="2"/>
  <c r="F23" i="2"/>
  <c r="F18" i="2"/>
  <c r="F13" i="2"/>
  <c r="F14" i="2"/>
  <c r="F15" i="2"/>
  <c r="F16" i="2"/>
  <c r="G13" i="2"/>
  <c r="H13" i="2" s="1"/>
  <c r="G14" i="2"/>
  <c r="H14" i="2" s="1"/>
  <c r="G15" i="2"/>
  <c r="H15" i="2" s="1"/>
  <c r="G16" i="2"/>
  <c r="H16" i="2" s="1"/>
  <c r="G18" i="2"/>
  <c r="H18" i="2" s="1"/>
  <c r="G19" i="2"/>
  <c r="H19" i="2" s="1"/>
  <c r="G20" i="2"/>
  <c r="H20" i="2" s="1"/>
  <c r="G21" i="2"/>
  <c r="H21" i="2" s="1"/>
  <c r="G22" i="2"/>
  <c r="H22" i="2" s="1"/>
  <c r="G23" i="2"/>
  <c r="H23" i="2" s="1"/>
  <c r="H12" i="2"/>
  <c r="K13" i="2" l="1"/>
  <c r="K14" i="2"/>
  <c r="K15" i="2"/>
  <c r="K16" i="2"/>
  <c r="K17" i="2"/>
  <c r="K18" i="2"/>
  <c r="K19" i="2"/>
  <c r="K20" i="2"/>
  <c r="K21" i="2"/>
  <c r="K22" i="2"/>
  <c r="K23" i="2"/>
  <c r="K12" i="2"/>
  <c r="C11" i="2" l="1"/>
  <c r="I11" i="2"/>
  <c r="D11" i="2"/>
  <c r="L16" i="2" l="1"/>
  <c r="L18" i="2"/>
  <c r="L15" i="2"/>
  <c r="L12" i="2"/>
  <c r="L13" i="2"/>
  <c r="L14" i="2"/>
  <c r="L17" i="2"/>
  <c r="L19" i="2"/>
  <c r="L20" i="2"/>
  <c r="L21" i="2"/>
  <c r="L22" i="2"/>
  <c r="L23" i="2"/>
  <c r="M23" i="2" l="1"/>
  <c r="M21" i="2"/>
  <c r="M15" i="2"/>
  <c r="M20" i="2"/>
  <c r="M19" i="2"/>
  <c r="M17" i="2"/>
  <c r="M16" i="2"/>
  <c r="M22" i="2"/>
  <c r="M18" i="2"/>
  <c r="M14" i="2"/>
  <c r="L11" i="2"/>
  <c r="M13" i="2"/>
  <c r="H11" i="2"/>
  <c r="M12" i="2"/>
  <c r="M11" i="2" l="1"/>
  <c r="I30" i="2" l="1"/>
  <c r="I31" i="2" s="1"/>
</calcChain>
</file>

<file path=xl/sharedStrings.xml><?xml version="1.0" encoding="utf-8"?>
<sst xmlns="http://schemas.openxmlformats.org/spreadsheetml/2006/main" count="41" uniqueCount="41">
  <si>
    <t>Ausbildungsgang</t>
  </si>
  <si>
    <t>M Summe</t>
  </si>
  <si>
    <t>A Krankenpflege</t>
  </si>
  <si>
    <t>B Kinderkrankenpflege</t>
  </si>
  <si>
    <t>C Krankenpflegehilfe</t>
  </si>
  <si>
    <t>D Ergotherapie</t>
  </si>
  <si>
    <t>E Diätassistent</t>
  </si>
  <si>
    <t>F Hebamme</t>
  </si>
  <si>
    <t>H MTA Labor</t>
  </si>
  <si>
    <t>I MTA Radiologie</t>
  </si>
  <si>
    <t>L MTA Funktionsdiagnostik</t>
  </si>
  <si>
    <t>Krankenhaus:</t>
  </si>
  <si>
    <t>IK-Nummer:</t>
  </si>
  <si>
    <t>IK-Nr.</t>
  </si>
  <si>
    <t>G Krankengymnast/Physiotherapeut</t>
  </si>
  <si>
    <t>J Logopäde</t>
  </si>
  <si>
    <t>K Orthoptist</t>
  </si>
  <si>
    <t>B-A</t>
  </si>
  <si>
    <t>A</t>
  </si>
  <si>
    <t>B</t>
  </si>
  <si>
    <t xml:space="preserve">Es wird darum gebeten, folgenden Hinweis an den Wirtschaftsprüfer weiterzugeben: </t>
  </si>
  <si>
    <t>Bei der Angabe (Testierung) der Anzahl der jahresdurchschnittlich tatsächlich beschäftigten Schüler erfolgt keine Umrechnung auf examinierte Vollkräfte beispielsweise anhand 
des in § 17a Abs. 1 Satz 3 und 4 hinterlegten Anrechnungsschlüssels (also keine Teilung durch 9,5 bzw. 6 oder sonstige Anrechnungen).</t>
  </si>
  <si>
    <t>€ pro Schüler
(inkl.
Kosten-
steigerungen)
2015</t>
  </si>
  <si>
    <t xml:space="preserve">Es wird jeweils mit auf zwei Nachkommastellen gerundeten Werten weitergerrechnet (siehe Formeln). </t>
  </si>
  <si>
    <t>Berechnung des Ausbildungsbudgetausgleichs 2016</t>
  </si>
  <si>
    <t>1. Berechnung des Anspruchs gegenüber dem Ausbildungsfonds - Ist-Budget 2016 auf Basis der tatsächlich jahresdurchschnittlich beschäftigten Azubis 2016</t>
  </si>
  <si>
    <t>Anzahl Schüler/
Ausbildungs-
stätte 
2015</t>
  </si>
  <si>
    <t>Anzahl Schüler/
Ausbildungs-stätte 
2016</t>
  </si>
  <si>
    <t>Ausbildungs-
budget
Ausbildungs-
stätte 
2016</t>
  </si>
  <si>
    <t xml:space="preserve">
Anzahl eigene Schüler 
2016</t>
  </si>
  <si>
    <t>€ pro Schüler
(inkl.
Kosten-
steigerungen)
2016</t>
  </si>
  <si>
    <t xml:space="preserve">
Ausbildungs-
budget
Schüler
2016</t>
  </si>
  <si>
    <t xml:space="preserve">
Summe
Ausbildungs-
budget 
2016</t>
  </si>
  <si>
    <t>2. Berechnung des Ausbildungsbudgetausgleichs 2016</t>
  </si>
  <si>
    <t>Ist-Ausbildungsbudget 2016 ohne Budgetausgleich 2014 (siehe Berechnung unter 1.)</t>
  </si>
  <si>
    <t>Budgetausgleich 2016 (Forderung / Verbindlichkeit gegenüber dem Ausbildungsfonds)</t>
  </si>
  <si>
    <r>
      <t xml:space="preserve">in 2016 ausgezahltes Ausbildungsbudget 2016 </t>
    </r>
    <r>
      <rPr>
        <u/>
        <sz val="10"/>
        <color theme="1"/>
        <rFont val="Calibri"/>
        <family val="2"/>
        <scheme val="minor"/>
      </rPr>
      <t>ohne</t>
    </r>
    <r>
      <rPr>
        <sz val="10"/>
        <color theme="1"/>
        <rFont val="Calibri"/>
        <family val="2"/>
        <scheme val="minor"/>
      </rPr>
      <t xml:space="preserve"> Budgetausgleich 2014  (siehe Schreiben
BWKG vom 17.12.2015 und vereinbartes Budget gemäß Anlage 9 (KHEntgG) bzw. Anlage 6 (BPflV a. F.) bzw. Anlage 8 (BPflV) der PSV 2016)</t>
    </r>
  </si>
  <si>
    <t>€ pro Platz
(inkl.
Kosten-
steigerungen)
2014</t>
  </si>
  <si>
    <t>€ pro Platz
(inkl.
Kosten-
steigerungen)
2015 - neu</t>
  </si>
  <si>
    <t>€ pro Platz
(inkl.
Kosten-
steigerungen)
2016 - neu</t>
  </si>
  <si>
    <r>
      <t>Anmerkung:</t>
    </r>
    <r>
      <rPr>
        <sz val="10"/>
        <rFont val="Calibri"/>
        <family val="2"/>
        <scheme val="minor"/>
      </rPr>
      <t xml:space="preserve">
Zu Spalte 6/7: Zur Kompensation der Umstellung der Zählweise im Bereich der Schulkostenfinanzierung wurde für das Jahr 2015 ein zusätzlicher Betrag in Höhe von 5,79 EUR vereinbart. Dementsprechend erhöhen sich auch die Schulkostenfinanzierungspauschalen für das Jahr 2016 in Höhe des mit der Kostensteigerungsrate multiplizierten Kompensationsbetrags. Um Ihnen die Berechnung der neuen Schulkostenfinanzierungpauschalen 2015 und 2016 zu erleichtern, wurde zusätzlich die Spalte 5 eingefügt, in welche Sie die 2014er-Pauschalen eintragen können. Aus diesen werden dann die neuen Pauschalen berechnet.
Zu Spalte 3/4: Ab 2015 wird das Ausbildungsbudget Ausbildungsstätte auf Basis der gemeldeten </t>
    </r>
    <r>
      <rPr>
        <u/>
        <sz val="10"/>
        <rFont val="Calibri"/>
        <family val="2"/>
        <scheme val="minor"/>
      </rPr>
      <t>Schülerzahlen</t>
    </r>
    <r>
      <rPr>
        <sz val="10"/>
        <rFont val="Calibri"/>
        <family val="2"/>
        <scheme val="minor"/>
      </rPr>
      <t xml:space="preserve"> berechnet. Auf diese wird, wie bisher auf die Platzzahlen, die 30 Prozent-Regel angewendet.
Grundsätzlich wird bei Veränderungen der Anzahl Schüler Ausbildungsstätte vom Jahr 2015 nach 2016 im ersten Jahr nur der variable Anteil von 30 Prozent der Pauschale je Ausbildungsplatz budgetwirksam umgesetzt. Bei erheblichen strukturellen Veränderungen, z.B. Fusionen, Schließungen von Ausbildungsstätten etc., ist diese 30 Prozent-Regel bei der Prognose des Ausbildungsbudgets Ausbildungsstätte im Rahmen der Ermittlung des Ausbildungsfonds 2016 auf Landesebene nicht angewandt worden.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</si>
</sst>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15" x14ac:knownFonts="1">
    <font>
      <sz val="10"/>
      <name val="Arial"/>
    </font>
    <font>
      <sz val="10"/>
      <name val="Arial"/>
      <family val="2"/>
    </font>
    <font>
      <sz val="10"/>
      <color indexed="8"/>
      <name val="Arial"/>
      <family val="2"/>
    </font>
    <font>
      <sz val="10"/>
      <color indexed="8"/>
      <name val="Calibri"/>
      <family val="2"/>
      <scheme val="minor"/>
    </font>
    <font>
      <b/>
      <sz val="12"/>
      <name val="Calibri"/>
      <family val="2"/>
      <scheme val="minor"/>
    </font>
    <font>
      <sz val="10"/>
      <name val="Calibri"/>
      <family val="2"/>
      <scheme val="minor"/>
    </font>
    <font>
      <u/>
      <sz val="10"/>
      <name val="Calibri"/>
      <family val="2"/>
      <scheme val="minor"/>
    </font>
    <font>
      <b/>
      <sz val="10"/>
      <name val="Calibri"/>
      <family val="2"/>
      <scheme val="minor"/>
    </font>
    <font>
      <b/>
      <sz val="10"/>
      <color indexed="8"/>
      <name val="Calibri"/>
      <family val="2"/>
      <scheme val="minor"/>
    </font>
    <font>
      <sz val="12"/>
      <name val="Calibri"/>
      <family val="2"/>
      <scheme val="minor"/>
    </font>
    <font>
      <b/>
      <sz val="11"/>
      <name val="Calibri"/>
      <family val="2"/>
      <scheme val="minor"/>
    </font>
    <font>
      <sz val="11"/>
      <name val="Calibri"/>
      <family val="2"/>
      <scheme val="minor"/>
    </font>
    <font>
      <b/>
      <sz val="11"/>
      <color indexed="8"/>
      <name val="Calibri"/>
      <family val="2"/>
      <scheme val="minor"/>
    </font>
    <font>
      <sz val="10"/>
      <color theme="1"/>
      <name val="Calibri"/>
      <family val="2"/>
      <scheme val="minor"/>
    </font>
    <font>
      <u/>
      <sz val="10"/>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53"/>
        <bgColor indexed="64"/>
      </patternFill>
    </fill>
    <fill>
      <patternFill patternType="solid">
        <fgColor indexed="6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2" fillId="0" borderId="0"/>
  </cellStyleXfs>
  <cellXfs count="53">
    <xf numFmtId="0" fontId="0" fillId="0" borderId="0" xfId="0"/>
    <xf numFmtId="0" fontId="3" fillId="7" borderId="0" xfId="2" applyFont="1" applyFill="1"/>
    <xf numFmtId="0" fontId="3" fillId="7" borderId="0" xfId="2" applyFont="1" applyFill="1" applyAlignment="1">
      <alignment textRotation="255"/>
    </xf>
    <xf numFmtId="0" fontId="5" fillId="2" borderId="0" xfId="0" applyFont="1" applyFill="1"/>
    <xf numFmtId="0" fontId="5" fillId="0" borderId="0" xfId="0" applyFont="1" applyAlignment="1">
      <alignment vertical="top" textRotation="180" shrinkToFit="1"/>
    </xf>
    <xf numFmtId="0" fontId="3" fillId="7" borderId="1" xfId="2" applyFont="1" applyFill="1" applyBorder="1" applyAlignment="1">
      <alignment horizontal="center"/>
    </xf>
    <xf numFmtId="0" fontId="9" fillId="2" borderId="0" xfId="0" applyFont="1" applyFill="1" applyAlignment="1">
      <alignment horizontal="left"/>
    </xf>
    <xf numFmtId="0" fontId="11" fillId="2" borderId="0" xfId="0" applyFont="1" applyFill="1"/>
    <xf numFmtId="49" fontId="8" fillId="3" borderId="1" xfId="2" applyNumberFormat="1" applyFont="1" applyFill="1" applyBorder="1" applyAlignment="1">
      <alignment horizontal="center" vertical="center" wrapText="1"/>
    </xf>
    <xf numFmtId="49" fontId="8" fillId="3" borderId="1" xfId="2" applyNumberFormat="1" applyFont="1" applyFill="1" applyBorder="1" applyAlignment="1">
      <alignment horizontal="center" vertical="center"/>
    </xf>
    <xf numFmtId="0" fontId="7" fillId="4" borderId="1" xfId="2" applyNumberFormat="1" applyFont="1" applyFill="1" applyBorder="1" applyAlignment="1">
      <alignment horizontal="center" vertical="center" wrapText="1"/>
    </xf>
    <xf numFmtId="0" fontId="7" fillId="7" borderId="1" xfId="2" applyNumberFormat="1" applyFont="1" applyFill="1" applyBorder="1" applyAlignment="1">
      <alignment horizontal="center" vertical="center" wrapText="1"/>
    </xf>
    <xf numFmtId="0" fontId="7" fillId="5" borderId="1" xfId="2" applyNumberFormat="1" applyFont="1" applyFill="1" applyBorder="1" applyAlignment="1">
      <alignment horizontal="center" vertical="center" wrapText="1"/>
    </xf>
    <xf numFmtId="49" fontId="8" fillId="7" borderId="1" xfId="2" applyNumberFormat="1" applyFont="1" applyFill="1" applyBorder="1" applyAlignment="1">
      <alignment horizontal="left" wrapText="1"/>
    </xf>
    <xf numFmtId="4" fontId="8" fillId="7" borderId="1" xfId="2" applyNumberFormat="1" applyFont="1" applyFill="1" applyBorder="1" applyAlignment="1">
      <alignment horizontal="right" wrapText="1"/>
    </xf>
    <xf numFmtId="164" fontId="8" fillId="7" borderId="1" xfId="2" applyNumberFormat="1" applyFont="1" applyFill="1" applyBorder="1" applyAlignment="1">
      <alignment horizontal="right" wrapText="1"/>
    </xf>
    <xf numFmtId="164" fontId="8" fillId="5" borderId="1" xfId="2" applyNumberFormat="1" applyFont="1" applyFill="1" applyBorder="1" applyAlignment="1">
      <alignment horizontal="right" wrapText="1"/>
    </xf>
    <xf numFmtId="164" fontId="8" fillId="6" borderId="1" xfId="2" applyNumberFormat="1" applyFont="1" applyFill="1" applyBorder="1" applyAlignment="1">
      <alignment horizontal="right" wrapText="1"/>
    </xf>
    <xf numFmtId="49" fontId="3" fillId="7" borderId="1" xfId="2" applyNumberFormat="1" applyFont="1" applyFill="1" applyBorder="1" applyAlignment="1">
      <alignment horizontal="left"/>
    </xf>
    <xf numFmtId="4" fontId="3" fillId="7" borderId="1" xfId="2" applyNumberFormat="1" applyFont="1" applyFill="1" applyBorder="1" applyAlignment="1">
      <alignment horizontal="right" wrapText="1"/>
    </xf>
    <xf numFmtId="164" fontId="3" fillId="7" borderId="1" xfId="2" applyNumberFormat="1" applyFont="1" applyFill="1" applyBorder="1" applyAlignment="1">
      <alignment horizontal="right" wrapText="1"/>
    </xf>
    <xf numFmtId="0" fontId="3" fillId="8" borderId="0" xfId="2" applyFont="1" applyFill="1"/>
    <xf numFmtId="0" fontId="3" fillId="8" borderId="0" xfId="2" applyFont="1" applyFill="1" applyAlignment="1">
      <alignment textRotation="255"/>
    </xf>
    <xf numFmtId="0" fontId="5" fillId="8" borderId="0" xfId="0" applyFont="1" applyFill="1" applyAlignment="1">
      <alignment textRotation="255"/>
    </xf>
    <xf numFmtId="0" fontId="6" fillId="8" borderId="0" xfId="0" applyFont="1" applyFill="1" applyAlignment="1">
      <alignment vertical="top" textRotation="180" shrinkToFit="1"/>
    </xf>
    <xf numFmtId="0" fontId="4" fillId="8" borderId="0" xfId="0" applyFont="1" applyFill="1" applyAlignment="1">
      <alignment horizontal="left"/>
    </xf>
    <xf numFmtId="0" fontId="5" fillId="8" borderId="0" xfId="0" applyFont="1" applyFill="1" applyAlignment="1">
      <alignment vertical="top" textRotation="180" shrinkToFit="1"/>
    </xf>
    <xf numFmtId="0" fontId="5" fillId="8" borderId="0" xfId="0" applyFont="1" applyFill="1"/>
    <xf numFmtId="0" fontId="11" fillId="8" borderId="0" xfId="0" applyFont="1" applyFill="1" applyAlignment="1">
      <alignment horizontal="right"/>
    </xf>
    <xf numFmtId="0" fontId="11" fillId="8" borderId="4" xfId="0" applyFont="1" applyFill="1" applyBorder="1"/>
    <xf numFmtId="0" fontId="5" fillId="8" borderId="0" xfId="0" applyFont="1" applyFill="1" applyBorder="1" applyAlignment="1" applyProtection="1">
      <alignment horizontal="center"/>
      <protection locked="0"/>
    </xf>
    <xf numFmtId="0" fontId="11" fillId="8" borderId="0" xfId="0" applyFont="1" applyFill="1"/>
    <xf numFmtId="49" fontId="3" fillId="7" borderId="1" xfId="2" applyNumberFormat="1" applyFont="1" applyFill="1" applyBorder="1" applyAlignment="1">
      <alignment horizontal="center" wrapText="1"/>
    </xf>
    <xf numFmtId="0" fontId="3" fillId="7" borderId="1" xfId="2" applyNumberFormat="1" applyFont="1" applyFill="1" applyBorder="1" applyAlignment="1">
      <alignment horizontal="center" wrapText="1"/>
    </xf>
    <xf numFmtId="0" fontId="2" fillId="7" borderId="0" xfId="2" applyFill="1"/>
    <xf numFmtId="0" fontId="3" fillId="7" borderId="5" xfId="2" applyFont="1" applyFill="1" applyBorder="1" applyAlignment="1">
      <alignment vertical="top"/>
    </xf>
    <xf numFmtId="164" fontId="3" fillId="7" borderId="2" xfId="2" applyNumberFormat="1" applyFont="1" applyFill="1" applyBorder="1"/>
    <xf numFmtId="0" fontId="3" fillId="7" borderId="5" xfId="2" applyFont="1" applyFill="1" applyBorder="1"/>
    <xf numFmtId="0" fontId="8" fillId="7" borderId="1" xfId="2" applyFont="1" applyFill="1" applyBorder="1"/>
    <xf numFmtId="164" fontId="8" fillId="7" borderId="3" xfId="2" applyNumberFormat="1" applyFont="1" applyFill="1" applyBorder="1"/>
    <xf numFmtId="0" fontId="4" fillId="8" borderId="0" xfId="0" applyFont="1" applyFill="1" applyAlignment="1">
      <alignment horizontal="left"/>
    </xf>
    <xf numFmtId="0" fontId="11" fillId="8" borderId="0" xfId="0" applyFont="1" applyFill="1" applyBorder="1" applyAlignment="1" applyProtection="1">
      <alignment horizontal="center"/>
      <protection locked="0"/>
    </xf>
    <xf numFmtId="0" fontId="3" fillId="7" borderId="0" xfId="2" applyFont="1" applyFill="1" applyAlignment="1">
      <alignment horizontal="left" wrapText="1"/>
    </xf>
    <xf numFmtId="0" fontId="11" fillId="8" borderId="4" xfId="0" applyFont="1" applyFill="1" applyBorder="1" applyAlignment="1" applyProtection="1">
      <alignment horizontal="center"/>
      <protection locked="0"/>
    </xf>
    <xf numFmtId="0" fontId="8" fillId="7" borderId="0" xfId="2" applyFont="1" applyFill="1" applyAlignment="1">
      <alignment horizontal="left"/>
    </xf>
    <xf numFmtId="0" fontId="4" fillId="8" borderId="0" xfId="0" applyFont="1" applyFill="1" applyAlignment="1">
      <alignment horizontal="left"/>
    </xf>
    <xf numFmtId="0" fontId="13" fillId="7" borderId="1" xfId="2" applyFont="1" applyFill="1" applyBorder="1" applyAlignment="1">
      <alignment horizontal="left" wrapText="1"/>
    </xf>
    <xf numFmtId="0" fontId="3" fillId="7" borderId="1" xfId="2" applyFont="1" applyFill="1" applyBorder="1" applyAlignment="1">
      <alignment horizontal="left"/>
    </xf>
    <xf numFmtId="0" fontId="8" fillId="7" borderId="1" xfId="2" applyFont="1" applyFill="1" applyBorder="1" applyAlignment="1">
      <alignment horizontal="left"/>
    </xf>
    <xf numFmtId="0" fontId="10" fillId="8" borderId="0" xfId="0" applyFont="1" applyFill="1" applyAlignment="1">
      <alignment horizontal="left" wrapText="1"/>
    </xf>
    <xf numFmtId="0" fontId="3" fillId="8" borderId="0" xfId="2" applyFont="1" applyFill="1" applyAlignment="1">
      <alignment horizontal="left"/>
    </xf>
    <xf numFmtId="0" fontId="12" fillId="7" borderId="0" xfId="2" applyFont="1" applyFill="1" applyAlignment="1">
      <alignment horizontal="left" wrapText="1"/>
    </xf>
    <xf numFmtId="0" fontId="6" fillId="2" borderId="0" xfId="0" applyFont="1" applyFill="1" applyAlignment="1">
      <alignment horizontal="left" vertical="top" wrapText="1"/>
    </xf>
  </cellXfs>
  <cellStyles count="3">
    <cellStyle name="Euro" xfId="1"/>
    <cellStyle name="Standard" xfId="0" builtinId="0"/>
    <cellStyle name="Standard_Ausbildungsbudget2010_MusterBudgetunterlage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ROESSL~1\LOKALE~1\Temp\Ausbildungsbudget2010_MusterBudgetunterlag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Ausbildungsbudget"/>
    </sheetNames>
    <sheetDataSet>
      <sheetData sheetId="0"/>
      <sheetData sheetId="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view="pageBreakPreview" topLeftCell="A16" zoomScale="95" zoomScaleNormal="100" zoomScaleSheetLayoutView="95" workbookViewId="0">
      <selection activeCell="F43" sqref="F43"/>
    </sheetView>
  </sheetViews>
  <sheetFormatPr baseColWidth="10" defaultRowHeight="12.75" x14ac:dyDescent="0.2"/>
  <cols>
    <col min="1" max="1" width="13.28515625" style="1" customWidth="1"/>
    <col min="2" max="2" width="29" style="1" customWidth="1"/>
    <col min="3" max="4" width="11.5703125" style="1" bestFit="1" customWidth="1"/>
    <col min="5" max="5" width="11.85546875" style="1" customWidth="1"/>
    <col min="6" max="6" width="11.85546875" style="1" bestFit="1" customWidth="1"/>
    <col min="7" max="7" width="11.85546875" style="1" customWidth="1"/>
    <col min="8" max="8" width="11.5703125" style="1" bestFit="1" customWidth="1"/>
    <col min="9" max="9" width="14.28515625" style="1" bestFit="1" customWidth="1"/>
    <col min="10" max="10" width="11.5703125" style="1" bestFit="1" customWidth="1"/>
    <col min="11" max="11" width="13" style="1" customWidth="1"/>
    <col min="12" max="12" width="11.42578125" style="1"/>
    <col min="13" max="13" width="12.7109375" style="1" bestFit="1" customWidth="1"/>
    <col min="14" max="16384" width="11.42578125" style="1"/>
  </cols>
  <sheetData>
    <row r="1" spans="1:15" x14ac:dyDescent="0.2">
      <c r="A1" s="21"/>
      <c r="B1" s="21"/>
      <c r="C1" s="21"/>
      <c r="D1" s="21"/>
      <c r="E1" s="21"/>
      <c r="F1" s="21"/>
      <c r="G1" s="21"/>
      <c r="H1" s="21"/>
      <c r="I1" s="21"/>
      <c r="J1" s="21"/>
      <c r="K1" s="21"/>
      <c r="L1" s="22"/>
      <c r="M1" s="21"/>
    </row>
    <row r="2" spans="1:15" s="3" customFormat="1" ht="15.75" x14ac:dyDescent="0.25">
      <c r="A2" s="45" t="s">
        <v>24</v>
      </c>
      <c r="B2" s="45"/>
      <c r="C2" s="45"/>
      <c r="D2" s="45"/>
      <c r="E2" s="45"/>
      <c r="F2" s="45"/>
      <c r="G2" s="45"/>
      <c r="H2" s="45"/>
      <c r="I2" s="45"/>
      <c r="J2" s="45"/>
      <c r="K2" s="45"/>
      <c r="L2" s="23"/>
      <c r="M2" s="24"/>
    </row>
    <row r="3" spans="1:15" s="3" customFormat="1" ht="15.75" x14ac:dyDescent="0.25">
      <c r="A3" s="25"/>
      <c r="B3" s="25"/>
      <c r="C3" s="25"/>
      <c r="D3" s="25"/>
      <c r="E3" s="40"/>
      <c r="F3" s="40"/>
      <c r="G3" s="40"/>
      <c r="H3" s="25"/>
      <c r="I3" s="25"/>
      <c r="J3" s="25"/>
      <c r="K3" s="25"/>
      <c r="L3" s="23"/>
      <c r="M3" s="26"/>
    </row>
    <row r="4" spans="1:15" s="3" customFormat="1" ht="15.75" customHeight="1" x14ac:dyDescent="0.2">
      <c r="A4" s="49" t="s">
        <v>25</v>
      </c>
      <c r="B4" s="49"/>
      <c r="C4" s="49"/>
      <c r="D4" s="49"/>
      <c r="E4" s="49"/>
      <c r="F4" s="49"/>
      <c r="G4" s="49"/>
      <c r="H4" s="49"/>
      <c r="I4" s="49"/>
      <c r="J4" s="49"/>
      <c r="K4" s="49"/>
      <c r="L4" s="49"/>
      <c r="M4" s="49"/>
    </row>
    <row r="5" spans="1:15" s="3" customFormat="1" ht="12.75" customHeight="1" x14ac:dyDescent="0.2">
      <c r="A5" s="49"/>
      <c r="B5" s="49"/>
      <c r="C5" s="49"/>
      <c r="D5" s="49"/>
      <c r="E5" s="49"/>
      <c r="F5" s="49"/>
      <c r="G5" s="49"/>
      <c r="H5" s="49"/>
      <c r="I5" s="49"/>
      <c r="J5" s="49"/>
      <c r="K5" s="49"/>
      <c r="L5" s="49"/>
      <c r="M5" s="49"/>
    </row>
    <row r="6" spans="1:15" s="3" customFormat="1" x14ac:dyDescent="0.2">
      <c r="A6" s="27"/>
      <c r="B6" s="27"/>
      <c r="C6" s="27"/>
      <c r="D6" s="27"/>
      <c r="E6" s="27"/>
      <c r="F6" s="27"/>
      <c r="G6" s="27"/>
      <c r="H6" s="27"/>
      <c r="I6" s="27"/>
      <c r="J6" s="27"/>
      <c r="K6" s="27"/>
      <c r="L6" s="23"/>
      <c r="M6" s="26"/>
      <c r="O6" s="27"/>
    </row>
    <row r="7" spans="1:15" s="7" customFormat="1" ht="15" x14ac:dyDescent="0.25">
      <c r="A7" s="28" t="s">
        <v>11</v>
      </c>
      <c r="B7" s="43"/>
      <c r="C7" s="43"/>
      <c r="D7" s="43"/>
      <c r="E7" s="41"/>
      <c r="F7" s="28"/>
      <c r="G7" s="28"/>
      <c r="H7" s="43"/>
      <c r="I7" s="43"/>
      <c r="J7" s="28" t="s">
        <v>12</v>
      </c>
      <c r="K7" s="29"/>
      <c r="L7" s="29"/>
      <c r="M7" s="26"/>
      <c r="O7" s="31"/>
    </row>
    <row r="8" spans="1:15" s="3" customFormat="1" x14ac:dyDescent="0.2">
      <c r="A8" s="27"/>
      <c r="B8" s="30"/>
      <c r="C8" s="30"/>
      <c r="D8" s="30"/>
      <c r="E8" s="30"/>
      <c r="F8" s="27"/>
      <c r="G8" s="27"/>
      <c r="H8" s="30"/>
      <c r="I8" s="30"/>
      <c r="J8" s="27"/>
      <c r="K8" s="27"/>
      <c r="L8" s="23"/>
      <c r="M8" s="26"/>
      <c r="O8" s="27"/>
    </row>
    <row r="9" spans="1:15" x14ac:dyDescent="0.2">
      <c r="A9" s="5">
        <v>1</v>
      </c>
      <c r="B9" s="5">
        <v>2</v>
      </c>
      <c r="C9" s="5">
        <v>3</v>
      </c>
      <c r="D9" s="5">
        <v>4</v>
      </c>
      <c r="E9" s="5">
        <v>5</v>
      </c>
      <c r="F9" s="5">
        <v>6</v>
      </c>
      <c r="G9" s="5">
        <v>7</v>
      </c>
      <c r="H9" s="5">
        <v>8</v>
      </c>
      <c r="I9" s="5">
        <v>9</v>
      </c>
      <c r="J9" s="5">
        <v>10</v>
      </c>
      <c r="K9" s="5">
        <v>11</v>
      </c>
      <c r="L9" s="5">
        <v>12</v>
      </c>
      <c r="M9" s="5">
        <v>13</v>
      </c>
      <c r="N9" s="2"/>
      <c r="O9" s="26"/>
    </row>
    <row r="10" spans="1:15" ht="76.5" customHeight="1" x14ac:dyDescent="0.2">
      <c r="A10" s="8" t="s">
        <v>13</v>
      </c>
      <c r="B10" s="9" t="s">
        <v>0</v>
      </c>
      <c r="C10" s="10" t="s">
        <v>26</v>
      </c>
      <c r="D10" s="11" t="s">
        <v>27</v>
      </c>
      <c r="E10" s="10" t="s">
        <v>37</v>
      </c>
      <c r="F10" s="10" t="s">
        <v>38</v>
      </c>
      <c r="G10" s="11" t="s">
        <v>39</v>
      </c>
      <c r="H10" s="12" t="s">
        <v>28</v>
      </c>
      <c r="I10" s="11" t="s">
        <v>29</v>
      </c>
      <c r="J10" s="10" t="s">
        <v>22</v>
      </c>
      <c r="K10" s="11" t="s">
        <v>30</v>
      </c>
      <c r="L10" s="12" t="s">
        <v>31</v>
      </c>
      <c r="M10" s="12" t="s">
        <v>32</v>
      </c>
      <c r="N10" s="2"/>
      <c r="O10" s="26"/>
    </row>
    <row r="11" spans="1:15" x14ac:dyDescent="0.2">
      <c r="A11" s="33"/>
      <c r="B11" s="13" t="s">
        <v>1</v>
      </c>
      <c r="C11" s="14" t="str">
        <f>IF(SUM(C12:C23)&gt;0,SUM(C12:C23),"")</f>
        <v/>
      </c>
      <c r="D11" s="14" t="str">
        <f>IF(SUM(D12:D23)&gt;0,SUM(D12:D23),"")</f>
        <v/>
      </c>
      <c r="E11" s="14"/>
      <c r="F11" s="14"/>
      <c r="G11" s="14"/>
      <c r="H11" s="16">
        <f>SUM(H12:H23)</f>
        <v>0</v>
      </c>
      <c r="I11" s="14" t="str">
        <f>IF(SUM(I12:I23)&gt;0,SUM(I12:I23),"")</f>
        <v/>
      </c>
      <c r="J11" s="15"/>
      <c r="K11" s="15"/>
      <c r="L11" s="16">
        <f>SUM(L12:L23)</f>
        <v>0</v>
      </c>
      <c r="M11" s="17">
        <f>SUM(M12:M23)</f>
        <v>0</v>
      </c>
      <c r="N11" s="2"/>
      <c r="O11" s="26"/>
    </row>
    <row r="12" spans="1:15" x14ac:dyDescent="0.2">
      <c r="A12" s="32"/>
      <c r="B12" s="18" t="s">
        <v>2</v>
      </c>
      <c r="C12" s="19"/>
      <c r="D12" s="19"/>
      <c r="E12" s="20">
        <v>9983.8700000000008</v>
      </c>
      <c r="F12" s="20">
        <f>ROUND(E12*1.024+241.87+5.79,2)</f>
        <v>10471.14</v>
      </c>
      <c r="G12" s="20">
        <f>ROUND(ROUND(E12*1.024+241.87,2)*1.028,2)+ROUND(5.79*1.028,2)</f>
        <v>10764.33</v>
      </c>
      <c r="H12" s="20">
        <f t="shared" ref="H12:H23" si="0">ROUND((C12*G12)+(0.3*((D12-C12)*G12)),2)</f>
        <v>0</v>
      </c>
      <c r="I12" s="19"/>
      <c r="J12" s="20">
        <v>11258.76</v>
      </c>
      <c r="K12" s="20">
        <f>ROUND(J12*1.028,2)</f>
        <v>11574.01</v>
      </c>
      <c r="L12" s="20">
        <f t="shared" ref="L12:L23" si="1">I12*K12</f>
        <v>0</v>
      </c>
      <c r="M12" s="20">
        <f t="shared" ref="M12:M23" si="2">L12+H12</f>
        <v>0</v>
      </c>
      <c r="N12" s="2"/>
      <c r="O12" s="26"/>
    </row>
    <row r="13" spans="1:15" x14ac:dyDescent="0.2">
      <c r="A13" s="32"/>
      <c r="B13" s="18" t="s">
        <v>3</v>
      </c>
      <c r="C13" s="19"/>
      <c r="D13" s="19"/>
      <c r="E13" s="20">
        <v>9983.8700000000008</v>
      </c>
      <c r="F13" s="20">
        <f>ROUND(E13*1.024+241.87+5.79,2)</f>
        <v>10471.14</v>
      </c>
      <c r="G13" s="20">
        <f>ROUND(ROUND(E13*1.024+241.87,2)*1.028,2)+ROUND(5.79*1.028,2)</f>
        <v>10764.33</v>
      </c>
      <c r="H13" s="20">
        <f t="shared" si="0"/>
        <v>0</v>
      </c>
      <c r="I13" s="19"/>
      <c r="J13" s="20">
        <v>11258.76</v>
      </c>
      <c r="K13" s="20">
        <f t="shared" ref="K13:K23" si="3">ROUND(J13*1.028,2)</f>
        <v>11574.01</v>
      </c>
      <c r="L13" s="20">
        <f t="shared" si="1"/>
        <v>0</v>
      </c>
      <c r="M13" s="20">
        <f t="shared" si="2"/>
        <v>0</v>
      </c>
      <c r="N13" s="2"/>
      <c r="O13" s="26"/>
    </row>
    <row r="14" spans="1:15" x14ac:dyDescent="0.2">
      <c r="A14" s="32"/>
      <c r="B14" s="18" t="s">
        <v>4</v>
      </c>
      <c r="C14" s="19"/>
      <c r="D14" s="19"/>
      <c r="E14" s="20">
        <v>9728.74</v>
      </c>
      <c r="F14" s="20">
        <f>ROUND(E14*1.024+241.87+5.79,2)</f>
        <v>10209.89</v>
      </c>
      <c r="G14" s="20">
        <f>ROUND(ROUND(E14*1.024+241.87,2)*1.028,2)+ROUND(5.79*1.028,2)</f>
        <v>10495.76</v>
      </c>
      <c r="H14" s="20">
        <f t="shared" si="0"/>
        <v>0</v>
      </c>
      <c r="I14" s="19"/>
      <c r="J14" s="20">
        <v>4415.71</v>
      </c>
      <c r="K14" s="20">
        <f t="shared" si="3"/>
        <v>4539.3500000000004</v>
      </c>
      <c r="L14" s="20">
        <f t="shared" si="1"/>
        <v>0</v>
      </c>
      <c r="M14" s="20">
        <f t="shared" si="2"/>
        <v>0</v>
      </c>
      <c r="N14" s="2"/>
      <c r="O14" s="26"/>
    </row>
    <row r="15" spans="1:15" x14ac:dyDescent="0.2">
      <c r="A15" s="32"/>
      <c r="B15" s="18" t="s">
        <v>5</v>
      </c>
      <c r="C15" s="19"/>
      <c r="D15" s="19"/>
      <c r="E15" s="20"/>
      <c r="F15" s="20">
        <f>ROUND(E15*1.024+241.87+5.79,2)</f>
        <v>247.66</v>
      </c>
      <c r="G15" s="20">
        <f>ROUND(ROUND(E15*1.024+241.87,2)*1.028,2)+ROUND(5.79*1.028,2)</f>
        <v>254.58999999999997</v>
      </c>
      <c r="H15" s="20">
        <f t="shared" si="0"/>
        <v>0</v>
      </c>
      <c r="I15" s="19"/>
      <c r="J15" s="20"/>
      <c r="K15" s="20">
        <f t="shared" si="3"/>
        <v>0</v>
      </c>
      <c r="L15" s="20">
        <f t="shared" si="1"/>
        <v>0</v>
      </c>
      <c r="M15" s="20">
        <f t="shared" si="2"/>
        <v>0</v>
      </c>
      <c r="N15" s="2"/>
      <c r="O15" s="26"/>
    </row>
    <row r="16" spans="1:15" x14ac:dyDescent="0.2">
      <c r="A16" s="32"/>
      <c r="B16" s="18" t="s">
        <v>6</v>
      </c>
      <c r="C16" s="19"/>
      <c r="D16" s="19"/>
      <c r="E16" s="20"/>
      <c r="F16" s="20">
        <f>ROUND(E16*1.024+241.87+5.79,2)</f>
        <v>247.66</v>
      </c>
      <c r="G16" s="20">
        <f>ROUND(ROUND(E16*1.024+241.87,2)*1.028,2)+ROUND(5.79*1.028,2)</f>
        <v>254.58999999999997</v>
      </c>
      <c r="H16" s="20">
        <f t="shared" si="0"/>
        <v>0</v>
      </c>
      <c r="I16" s="19"/>
      <c r="J16" s="20"/>
      <c r="K16" s="20">
        <f t="shared" si="3"/>
        <v>0</v>
      </c>
      <c r="L16" s="20">
        <f t="shared" si="1"/>
        <v>0</v>
      </c>
      <c r="M16" s="20">
        <f t="shared" si="2"/>
        <v>0</v>
      </c>
      <c r="N16" s="2"/>
      <c r="O16" s="26"/>
    </row>
    <row r="17" spans="1:15" x14ac:dyDescent="0.2">
      <c r="A17" s="32"/>
      <c r="B17" s="18" t="s">
        <v>7</v>
      </c>
      <c r="C17" s="19"/>
      <c r="D17" s="19"/>
      <c r="E17" s="20"/>
      <c r="F17" s="20">
        <f>ROUND(9450,2)</f>
        <v>9450</v>
      </c>
      <c r="G17" s="20">
        <f>ROUND((F17+5.79)*1.028,2)</f>
        <v>9720.5499999999993</v>
      </c>
      <c r="H17" s="20">
        <f t="shared" si="0"/>
        <v>0</v>
      </c>
      <c r="I17" s="19"/>
      <c r="J17" s="20">
        <v>15740</v>
      </c>
      <c r="K17" s="20">
        <f t="shared" si="3"/>
        <v>16180.72</v>
      </c>
      <c r="L17" s="20">
        <f t="shared" si="1"/>
        <v>0</v>
      </c>
      <c r="M17" s="20">
        <f t="shared" si="2"/>
        <v>0</v>
      </c>
      <c r="N17" s="2"/>
      <c r="O17" s="26"/>
    </row>
    <row r="18" spans="1:15" x14ac:dyDescent="0.2">
      <c r="A18" s="32"/>
      <c r="B18" s="18" t="s">
        <v>14</v>
      </c>
      <c r="C18" s="19"/>
      <c r="D18" s="19"/>
      <c r="E18" s="20"/>
      <c r="F18" s="20">
        <f t="shared" ref="F18:F23" si="4">ROUND(E18*1.024+241.87+5.79,2)</f>
        <v>247.66</v>
      </c>
      <c r="G18" s="20">
        <f t="shared" ref="G18:G23" si="5">ROUND(ROUND(E18*1.024+241.87,2)*1.028,2)+ROUND(5.79*1.028,2)</f>
        <v>254.58999999999997</v>
      </c>
      <c r="H18" s="20">
        <f t="shared" si="0"/>
        <v>0</v>
      </c>
      <c r="I18" s="19"/>
      <c r="J18" s="20"/>
      <c r="K18" s="20">
        <f t="shared" si="3"/>
        <v>0</v>
      </c>
      <c r="L18" s="20">
        <f t="shared" si="1"/>
        <v>0</v>
      </c>
      <c r="M18" s="20">
        <f t="shared" si="2"/>
        <v>0</v>
      </c>
      <c r="N18" s="2"/>
      <c r="O18" s="26"/>
    </row>
    <row r="19" spans="1:15" x14ac:dyDescent="0.2">
      <c r="A19" s="32"/>
      <c r="B19" s="18" t="s">
        <v>8</v>
      </c>
      <c r="C19" s="19"/>
      <c r="D19" s="19"/>
      <c r="E19" s="20"/>
      <c r="F19" s="20">
        <f t="shared" si="4"/>
        <v>247.66</v>
      </c>
      <c r="G19" s="20">
        <f t="shared" si="5"/>
        <v>254.58999999999997</v>
      </c>
      <c r="H19" s="20">
        <f t="shared" si="0"/>
        <v>0</v>
      </c>
      <c r="I19" s="19"/>
      <c r="J19" s="20"/>
      <c r="K19" s="20">
        <f t="shared" si="3"/>
        <v>0</v>
      </c>
      <c r="L19" s="20">
        <f t="shared" si="1"/>
        <v>0</v>
      </c>
      <c r="M19" s="20">
        <f t="shared" si="2"/>
        <v>0</v>
      </c>
      <c r="N19" s="2"/>
      <c r="O19" s="26"/>
    </row>
    <row r="20" spans="1:15" x14ac:dyDescent="0.2">
      <c r="A20" s="32"/>
      <c r="B20" s="18" t="s">
        <v>9</v>
      </c>
      <c r="C20" s="19"/>
      <c r="D20" s="19"/>
      <c r="E20" s="20"/>
      <c r="F20" s="20">
        <f t="shared" si="4"/>
        <v>247.66</v>
      </c>
      <c r="G20" s="20">
        <f t="shared" si="5"/>
        <v>254.58999999999997</v>
      </c>
      <c r="H20" s="20">
        <f t="shared" si="0"/>
        <v>0</v>
      </c>
      <c r="I20" s="19"/>
      <c r="J20" s="20"/>
      <c r="K20" s="20">
        <f t="shared" si="3"/>
        <v>0</v>
      </c>
      <c r="L20" s="20">
        <f t="shared" si="1"/>
        <v>0</v>
      </c>
      <c r="M20" s="20">
        <f t="shared" si="2"/>
        <v>0</v>
      </c>
      <c r="N20" s="2"/>
      <c r="O20" s="26"/>
    </row>
    <row r="21" spans="1:15" x14ac:dyDescent="0.2">
      <c r="A21" s="32"/>
      <c r="B21" s="18" t="s">
        <v>15</v>
      </c>
      <c r="C21" s="19"/>
      <c r="D21" s="19"/>
      <c r="E21" s="20"/>
      <c r="F21" s="20">
        <f t="shared" si="4"/>
        <v>247.66</v>
      </c>
      <c r="G21" s="20">
        <f t="shared" si="5"/>
        <v>254.58999999999997</v>
      </c>
      <c r="H21" s="20">
        <f t="shared" si="0"/>
        <v>0</v>
      </c>
      <c r="I21" s="19"/>
      <c r="J21" s="20"/>
      <c r="K21" s="20">
        <f t="shared" si="3"/>
        <v>0</v>
      </c>
      <c r="L21" s="20">
        <f t="shared" si="1"/>
        <v>0</v>
      </c>
      <c r="M21" s="20">
        <f t="shared" si="2"/>
        <v>0</v>
      </c>
      <c r="N21" s="2"/>
      <c r="O21" s="26"/>
    </row>
    <row r="22" spans="1:15" x14ac:dyDescent="0.2">
      <c r="A22" s="32"/>
      <c r="B22" s="18" t="s">
        <v>16</v>
      </c>
      <c r="C22" s="19"/>
      <c r="D22" s="19"/>
      <c r="E22" s="20"/>
      <c r="F22" s="20">
        <f t="shared" si="4"/>
        <v>247.66</v>
      </c>
      <c r="G22" s="20">
        <f t="shared" si="5"/>
        <v>254.58999999999997</v>
      </c>
      <c r="H22" s="20">
        <f t="shared" si="0"/>
        <v>0</v>
      </c>
      <c r="I22" s="19"/>
      <c r="J22" s="20"/>
      <c r="K22" s="20">
        <f t="shared" si="3"/>
        <v>0</v>
      </c>
      <c r="L22" s="20">
        <f t="shared" si="1"/>
        <v>0</v>
      </c>
      <c r="M22" s="20">
        <f t="shared" si="2"/>
        <v>0</v>
      </c>
      <c r="N22" s="2"/>
      <c r="O22" s="26"/>
    </row>
    <row r="23" spans="1:15" x14ac:dyDescent="0.2">
      <c r="A23" s="32"/>
      <c r="B23" s="18" t="s">
        <v>10</v>
      </c>
      <c r="C23" s="19"/>
      <c r="D23" s="19"/>
      <c r="E23" s="20"/>
      <c r="F23" s="20">
        <f t="shared" si="4"/>
        <v>247.66</v>
      </c>
      <c r="G23" s="20">
        <f t="shared" si="5"/>
        <v>254.58999999999997</v>
      </c>
      <c r="H23" s="20">
        <f t="shared" si="0"/>
        <v>0</v>
      </c>
      <c r="I23" s="19"/>
      <c r="J23" s="20"/>
      <c r="K23" s="20">
        <f t="shared" si="3"/>
        <v>0</v>
      </c>
      <c r="L23" s="20">
        <f t="shared" si="1"/>
        <v>0</v>
      </c>
      <c r="M23" s="20">
        <f t="shared" si="2"/>
        <v>0</v>
      </c>
      <c r="N23" s="2"/>
      <c r="O23" s="26"/>
    </row>
    <row r="24" spans="1:15" x14ac:dyDescent="0.2">
      <c r="L24" s="2"/>
      <c r="M24" s="26"/>
      <c r="O24" s="21"/>
    </row>
    <row r="25" spans="1:15" x14ac:dyDescent="0.2">
      <c r="L25" s="2"/>
      <c r="M25" s="26"/>
      <c r="O25" s="21"/>
    </row>
    <row r="26" spans="1:15" x14ac:dyDescent="0.2">
      <c r="L26" s="2"/>
      <c r="M26" s="26"/>
      <c r="O26" s="21"/>
    </row>
    <row r="27" spans="1:15" ht="16.5" customHeight="1" x14ac:dyDescent="0.25">
      <c r="A27" s="51" t="s">
        <v>33</v>
      </c>
      <c r="B27" s="51"/>
      <c r="C27" s="51"/>
      <c r="D27" s="51"/>
      <c r="E27" s="51"/>
      <c r="F27" s="51"/>
      <c r="G27" s="51"/>
      <c r="H27" s="51"/>
      <c r="I27" s="51"/>
      <c r="J27" s="51"/>
      <c r="K27" s="51"/>
      <c r="L27" s="2"/>
      <c r="M27" s="26"/>
      <c r="O27" s="21"/>
    </row>
    <row r="28" spans="1:15" ht="15.75" x14ac:dyDescent="0.25">
      <c r="A28" s="6"/>
      <c r="B28" s="6"/>
      <c r="C28" s="6"/>
      <c r="D28" s="6"/>
      <c r="E28" s="6"/>
      <c r="F28" s="6"/>
      <c r="G28" s="6"/>
      <c r="H28" s="6"/>
      <c r="L28" s="2"/>
      <c r="M28" s="26"/>
      <c r="O28" s="21"/>
    </row>
    <row r="29" spans="1:15" ht="45" customHeight="1" x14ac:dyDescent="0.2">
      <c r="A29" s="35" t="s">
        <v>18</v>
      </c>
      <c r="B29" s="46" t="s">
        <v>36</v>
      </c>
      <c r="C29" s="46"/>
      <c r="D29" s="46"/>
      <c r="E29" s="46"/>
      <c r="F29" s="46"/>
      <c r="G29" s="46"/>
      <c r="H29" s="46"/>
      <c r="I29" s="36"/>
      <c r="L29" s="2"/>
      <c r="M29" s="26"/>
      <c r="O29" s="21"/>
    </row>
    <row r="30" spans="1:15" ht="14.25" customHeight="1" x14ac:dyDescent="0.2">
      <c r="A30" s="37" t="s">
        <v>19</v>
      </c>
      <c r="B30" s="47" t="s">
        <v>34</v>
      </c>
      <c r="C30" s="47"/>
      <c r="D30" s="47"/>
      <c r="E30" s="47"/>
      <c r="F30" s="47"/>
      <c r="G30" s="47"/>
      <c r="H30" s="47"/>
      <c r="I30" s="17">
        <f>M11</f>
        <v>0</v>
      </c>
      <c r="L30" s="2"/>
      <c r="M30" s="26"/>
      <c r="O30" s="21"/>
    </row>
    <row r="31" spans="1:15" ht="16.5" customHeight="1" x14ac:dyDescent="0.2">
      <c r="A31" s="38" t="s">
        <v>17</v>
      </c>
      <c r="B31" s="48" t="s">
        <v>35</v>
      </c>
      <c r="C31" s="48"/>
      <c r="D31" s="48"/>
      <c r="E31" s="48"/>
      <c r="F31" s="48"/>
      <c r="G31" s="48"/>
      <c r="H31" s="48"/>
      <c r="I31" s="39">
        <f>I30-I29</f>
        <v>0</v>
      </c>
      <c r="L31" s="2"/>
      <c r="M31" s="26"/>
      <c r="O31" s="21"/>
    </row>
    <row r="32" spans="1:15" x14ac:dyDescent="0.2">
      <c r="L32" s="2"/>
      <c r="M32" s="4"/>
      <c r="O32" s="21"/>
    </row>
    <row r="33" spans="1:16" s="34" customFormat="1" ht="117" customHeight="1" x14ac:dyDescent="0.2">
      <c r="A33" s="52" t="s">
        <v>40</v>
      </c>
      <c r="B33" s="52"/>
      <c r="C33" s="52"/>
      <c r="D33" s="52"/>
      <c r="E33" s="52"/>
      <c r="F33" s="52"/>
      <c r="G33" s="52"/>
      <c r="H33" s="52"/>
      <c r="I33" s="52"/>
      <c r="J33" s="52"/>
      <c r="K33" s="52"/>
      <c r="L33" s="52"/>
      <c r="M33" s="52"/>
      <c r="N33" s="52"/>
      <c r="O33" s="52"/>
      <c r="P33" s="52"/>
    </row>
    <row r="34" spans="1:16" ht="22.5" customHeight="1" x14ac:dyDescent="0.2">
      <c r="L34" s="2"/>
    </row>
    <row r="35" spans="1:16" ht="22.5" customHeight="1" x14ac:dyDescent="0.2">
      <c r="A35" s="50" t="s">
        <v>23</v>
      </c>
      <c r="B35" s="50"/>
      <c r="C35" s="50"/>
      <c r="D35" s="50"/>
      <c r="E35" s="50"/>
      <c r="F35" s="50"/>
      <c r="G35" s="50"/>
      <c r="H35" s="50"/>
      <c r="I35" s="50"/>
      <c r="J35" s="50"/>
      <c r="K35" s="50"/>
      <c r="L35" s="2"/>
    </row>
    <row r="36" spans="1:16" x14ac:dyDescent="0.2">
      <c r="L36" s="2"/>
    </row>
    <row r="37" spans="1:16" ht="18" customHeight="1" x14ac:dyDescent="0.2">
      <c r="A37" s="44" t="s">
        <v>20</v>
      </c>
      <c r="B37" s="44"/>
      <c r="C37" s="44"/>
      <c r="D37" s="44"/>
      <c r="E37" s="44"/>
      <c r="F37" s="44"/>
      <c r="G37" s="44"/>
      <c r="H37" s="44"/>
      <c r="I37" s="44"/>
      <c r="J37" s="44"/>
      <c r="K37" s="44"/>
      <c r="L37" s="2"/>
    </row>
    <row r="38" spans="1:16" ht="47.25" customHeight="1" x14ac:dyDescent="0.2">
      <c r="A38" s="42" t="s">
        <v>21</v>
      </c>
      <c r="B38" s="42"/>
      <c r="C38" s="42"/>
      <c r="D38" s="42"/>
      <c r="E38" s="42"/>
      <c r="F38" s="42"/>
      <c r="G38" s="42"/>
      <c r="H38" s="42"/>
      <c r="I38" s="42"/>
      <c r="J38" s="42"/>
      <c r="K38" s="42"/>
      <c r="L38" s="42"/>
      <c r="M38" s="42"/>
    </row>
    <row r="39" spans="1:16" x14ac:dyDescent="0.2">
      <c r="L39" s="2"/>
    </row>
  </sheetData>
  <mergeCells count="12">
    <mergeCell ref="A38:M38"/>
    <mergeCell ref="B7:D7"/>
    <mergeCell ref="H7:I7"/>
    <mergeCell ref="A37:K37"/>
    <mergeCell ref="A2:K2"/>
    <mergeCell ref="B29:H29"/>
    <mergeCell ref="B30:H30"/>
    <mergeCell ref="B31:H31"/>
    <mergeCell ref="A4:M5"/>
    <mergeCell ref="A35:K35"/>
    <mergeCell ref="A27:K27"/>
    <mergeCell ref="A33:P33"/>
  </mergeCells>
  <phoneticPr fontId="2" type="noConversion"/>
  <pageMargins left="0.7" right="0.7" top="0.75" bottom="0.75" header="0.3" footer="0.3"/>
  <pageSetup paperSize="9" scale="63" orientation="landscape"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Budgetausgleich 2016</vt:lpstr>
      <vt:lpstr>'Budgetausgleich 2016'!Druckbereich</vt:lpstr>
    </vt:vector>
  </TitlesOfParts>
  <Company>BWKG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Frech</dc:creator>
  <cp:lastModifiedBy>Rentschler, Cornelia</cp:lastModifiedBy>
  <cp:lastPrinted>2016-12-20T07:36:37Z</cp:lastPrinted>
  <dcterms:created xsi:type="dcterms:W3CDTF">2007-03-09T09:17:29Z</dcterms:created>
  <dcterms:modified xsi:type="dcterms:W3CDTF">2017-01-26T09:51:09Z</dcterms:modified>
</cp:coreProperties>
</file>