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W:\BWKG\_ALT\TEXTE\MITT\PDFMITT\PDFMITT22\KHeinzel\Downloads\"/>
    </mc:Choice>
  </mc:AlternateContent>
  <xr:revisionPtr revIDLastSave="0" documentId="8_{B5006D6E-5BE3-4A82-B729-BDC2324BC8E0}" xr6:coauthVersionLast="47" xr6:coauthVersionMax="47" xr10:uidLastSave="{00000000-0000-0000-0000-000000000000}"/>
  <bookViews>
    <workbookView xWindow="28680" yWindow="-120" windowWidth="29040" windowHeight="15840" xr2:uid="{00000000-000D-0000-FFFF-FFFF00000000}"/>
  </bookViews>
  <sheets>
    <sheet name="Budgetausgleich 2021" sheetId="2" r:id="rId1"/>
  </sheets>
  <externalReferences>
    <externalReference r:id="rId2"/>
  </externalReferences>
  <definedNames>
    <definedName name="AbschlagProFall">#REF!</definedName>
    <definedName name="AnmerkungBudget">[1]Ausbildungsbudget!#REF!</definedName>
    <definedName name="AnmerkungFall">#REF!</definedName>
    <definedName name="AnpassungBwkg">#REF!</definedName>
    <definedName name="Auffaellig">[1]Ausbildungsbudget!#REF!</definedName>
    <definedName name="Beitragsjahr">#REF!</definedName>
    <definedName name="Bezeichnung">[1]Ausbildungsbudget!#REF!</definedName>
    <definedName name="BezeichnungFall">#REF!</definedName>
    <definedName name="_xlnm.Print_Area" localSheetId="0">'Budgetausgleich 2021'!$A$1:$O$43</definedName>
    <definedName name="FallzahlEntwicklung">#REF!</definedName>
    <definedName name="FallzahlEntwicklungVj">#REF!</definedName>
    <definedName name="FallzahlHoch">#REF!</definedName>
    <definedName name="FallzahlHochVj">#REF!</definedName>
    <definedName name="FallzahlIstVvj">#REF!</definedName>
    <definedName name="FallzahlKorrektur">#REF!</definedName>
    <definedName name="FallzahlRechnungVvj">#REF!</definedName>
    <definedName name="FallzahlSchaetzung">#REF!</definedName>
    <definedName name="IdentNr">[1]Ausbildungsbudget!#REF!</definedName>
    <definedName name="IdentNrFall">#REF!</definedName>
    <definedName name="IkNrFall">#REF!</definedName>
    <definedName name="KontrolleBwkg">[1]Ausbildungsbudget!#REF!</definedName>
    <definedName name="KorrekturFallzahl">#REF!</definedName>
    <definedName name="KostenplusAzubiAj">#REF!</definedName>
    <definedName name="KostenplusPlatzAj">#REF!</definedName>
    <definedName name="PlaetzeVvj">[1]Ausbildungsbudget!#REF!</definedName>
    <definedName name="SchuelerVj">[1]Ausbildungsbudget!#REF!</definedName>
    <definedName name="Steigerung">[1]Ausbildungsbudget!#REF!</definedName>
    <definedName name="SummeAusbildungsbudget">#REF!</definedName>
    <definedName name="SummeBudgetPlanVvj">[1]Ausbildungsbudget!#REF!</definedName>
    <definedName name="SummeBudgetVj">[1]Ausbildungsbudget!#REF!</definedName>
    <definedName name="SummeBudgetVvj">[1]Ausbildungsbudget!#REF!</definedName>
    <definedName name="SummeRechnungen">#REF!</definedName>
    <definedName name="Version">#REF!</definedName>
    <definedName name="Zahlbetr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2" l="1"/>
  <c r="F13" i="2" l="1"/>
  <c r="F14" i="2"/>
  <c r="F15" i="2"/>
  <c r="F16" i="2"/>
  <c r="F17" i="2"/>
  <c r="G17" i="2" s="1"/>
  <c r="F19" i="2"/>
  <c r="F20" i="2"/>
  <c r="F21" i="2"/>
  <c r="F22" i="2"/>
  <c r="F23" i="2"/>
  <c r="F24" i="2"/>
  <c r="F12" i="2"/>
  <c r="J17" i="2"/>
  <c r="K17" i="2" s="1"/>
  <c r="J24" i="2"/>
  <c r="K24" i="2" s="1"/>
  <c r="J23" i="2"/>
  <c r="K23" i="2" s="1"/>
  <c r="J22" i="2"/>
  <c r="K22" i="2" s="1"/>
  <c r="J21" i="2"/>
  <c r="K21" i="2" s="1"/>
  <c r="J20" i="2"/>
  <c r="K20" i="2" s="1"/>
  <c r="J19" i="2"/>
  <c r="K19" i="2" s="1"/>
  <c r="J16" i="2"/>
  <c r="K16" i="2" s="1"/>
  <c r="J15" i="2"/>
  <c r="K15" i="2" s="1"/>
  <c r="J14" i="2" l="1"/>
  <c r="K14" i="2" s="1"/>
  <c r="J13" i="2"/>
  <c r="K13" i="2" s="1"/>
  <c r="J12" i="2"/>
  <c r="K12" i="2" s="1"/>
  <c r="G12" i="2" l="1"/>
  <c r="G13" i="2"/>
  <c r="G14" i="2"/>
  <c r="G15" i="2"/>
  <c r="G16" i="2"/>
  <c r="G19" i="2"/>
  <c r="G20" i="2"/>
  <c r="G21" i="2"/>
  <c r="G22" i="2"/>
  <c r="G23" i="2"/>
  <c r="G24" i="2"/>
  <c r="C11" i="2" l="1"/>
  <c r="H11" i="2"/>
  <c r="L24" i="2" l="1"/>
  <c r="L22" i="2"/>
  <c r="L15" i="2"/>
  <c r="L21" i="2"/>
  <c r="L20" i="2"/>
  <c r="L17" i="2"/>
  <c r="L16" i="2"/>
  <c r="L23" i="2"/>
  <c r="L19" i="2"/>
  <c r="L14" i="2"/>
  <c r="K11" i="2"/>
  <c r="L13" i="2"/>
  <c r="L12" i="2"/>
  <c r="D11" i="2"/>
  <c r="L18" i="2" l="1"/>
  <c r="L11" i="2" s="1"/>
  <c r="H31" i="2" s="1"/>
  <c r="H32" i="2" s="1"/>
  <c r="G11" i="2" l="1"/>
</calcChain>
</file>

<file path=xl/sharedStrings.xml><?xml version="1.0" encoding="utf-8"?>
<sst xmlns="http://schemas.openxmlformats.org/spreadsheetml/2006/main" count="45" uniqueCount="45">
  <si>
    <t>Ausbildungsgang</t>
  </si>
  <si>
    <t>M Summe</t>
  </si>
  <si>
    <t>A Krankenpflege</t>
  </si>
  <si>
    <t>B Kinderkrankenpflege</t>
  </si>
  <si>
    <t>C Krankenpflegehilfe</t>
  </si>
  <si>
    <t>D Ergotherapie</t>
  </si>
  <si>
    <t>E Diätassistent</t>
  </si>
  <si>
    <t>F Hebamme</t>
  </si>
  <si>
    <t>H MTA Labor</t>
  </si>
  <si>
    <t>I MTA Radiologie</t>
  </si>
  <si>
    <t>L MTA Funktionsdiagnostik</t>
  </si>
  <si>
    <t>Krankenhaus:</t>
  </si>
  <si>
    <t>IK-Nummer:</t>
  </si>
  <si>
    <t>G Krankengymnast/Physiotherapeut</t>
  </si>
  <si>
    <t>J Logopäde</t>
  </si>
  <si>
    <t>K Orthoptist</t>
  </si>
  <si>
    <t>B-A</t>
  </si>
  <si>
    <t>A</t>
  </si>
  <si>
    <t>B</t>
  </si>
  <si>
    <t>Mitglieds-Nr.</t>
  </si>
  <si>
    <t>Anzahl Schüler Ausbildungsstätte 2020</t>
  </si>
  <si>
    <t>€ pro Schüler
(inkl.
Kosten-
steigerungen)
2020</t>
  </si>
  <si>
    <t>1. Berechnung des Anspruchs gegenüber dem Ausbildungsfonds - Ist-Budget 2021 auf Basis der tatsächlich jahresdurchschnittlich beschäftigten Azubis 2021</t>
  </si>
  <si>
    <t>Anzahl Schüler Ausbildungsstätte 2021</t>
  </si>
  <si>
    <t>€ pro Platz
(inkl. 
Kostenstei-
gerungen)
2020</t>
  </si>
  <si>
    <t>€ pro Platz
(inkl.
Kosten-
steigerungen)
2021</t>
  </si>
  <si>
    <t>Ausbildungs-
budget
Ausbildungs-
stätte 
2021</t>
  </si>
  <si>
    <t>Anzahl eigene Schüler 2021</t>
  </si>
  <si>
    <t>€ pro Schüler
(inkl.
Kosten-
steigerungen)
2021</t>
  </si>
  <si>
    <t>Ausbildungs-
budget
Schüler
2021</t>
  </si>
  <si>
    <t>Summe
Ausbildungs-
budget 
2021</t>
  </si>
  <si>
    <t>2. Berechnung des Ausbildungsbudgetausgleichs 2021</t>
  </si>
  <si>
    <r>
      <t xml:space="preserve">in 2021 ausgezahltes Ausbildungsbudget 2021 </t>
    </r>
    <r>
      <rPr>
        <u/>
        <sz val="10"/>
        <color theme="1"/>
        <rFont val="Calibri"/>
        <family val="2"/>
        <scheme val="minor"/>
      </rPr>
      <t>ohne</t>
    </r>
    <r>
      <rPr>
        <sz val="10"/>
        <color theme="1"/>
        <rFont val="Calibri"/>
        <family val="2"/>
        <scheme val="minor"/>
      </rPr>
      <t xml:space="preserve"> Budgetausgleich 2019  (siehe Schreiben der
BWKG vom</t>
    </r>
    <r>
      <rPr>
        <sz val="10"/>
        <color rgb="FFFF0000"/>
        <rFont val="Calibri"/>
        <family val="2"/>
        <scheme val="minor"/>
      </rPr>
      <t xml:space="preserve"> </t>
    </r>
    <r>
      <rPr>
        <sz val="10"/>
        <rFont val="Calibri"/>
        <family val="2"/>
        <scheme val="minor"/>
      </rPr>
      <t xml:space="preserve">08.01.2021 </t>
    </r>
    <r>
      <rPr>
        <sz val="10"/>
        <color theme="1"/>
        <rFont val="Calibri"/>
        <family val="2"/>
        <scheme val="minor"/>
      </rPr>
      <t>und vereinbartes Budget gemäß Anlage 9 (KHEntgG) bzw. Anlage 6 (BPflV a. F.) bzw. Anlage 8 (BPflV) der PSV 2019)</t>
    </r>
  </si>
  <si>
    <r>
      <t xml:space="preserve">Ist-Ausbildungsbudget 2021 </t>
    </r>
    <r>
      <rPr>
        <u/>
        <sz val="10"/>
        <color indexed="8"/>
        <rFont val="Calibri"/>
        <family val="2"/>
        <scheme val="minor"/>
      </rPr>
      <t>ohne</t>
    </r>
    <r>
      <rPr>
        <sz val="10"/>
        <color indexed="8"/>
        <rFont val="Calibri"/>
        <family val="2"/>
        <scheme val="minor"/>
      </rPr>
      <t xml:space="preserve"> Budgetausgleich 2019 (siehe Berechnung unter 1.)</t>
    </r>
  </si>
  <si>
    <t>Budgetausgleich 2021 (Forderung / Verbindlichkeit gegenüber dem Ausbildungsfonds)</t>
  </si>
  <si>
    <t>F1 Studierende gem. HebRefG</t>
  </si>
  <si>
    <t>Anmerkungen:</t>
  </si>
  <si>
    <r>
      <rPr>
        <b/>
        <sz val="10"/>
        <color rgb="FF000000"/>
        <rFont val="Calibri"/>
        <family val="2"/>
        <scheme val="minor"/>
      </rPr>
      <t xml:space="preserve">Es wird darum gebeten, folgenden Hinweis an den Jahresabschlussprüfer weiterzugeben: </t>
    </r>
    <r>
      <rPr>
        <sz val="10"/>
        <color indexed="8"/>
        <rFont val="Calibri"/>
        <family val="2"/>
        <scheme val="minor"/>
      </rPr>
      <t xml:space="preserve">
Bei der Angabe (Testierung) der Anzahl der jahresdurchschnittlich tatsächlich beschäftigten Schüler erfolgt keine Umrechnung auf examinierte Vollkräfte beispielsweise anhand 
des in § 17a Abs. 1 Satz 3 und 4 hinterlegten Anrechnungsschlüssels (also keine Teilung durch 9,5 bzw. 6 oder sonstige Anrechnungen).</t>
    </r>
  </si>
  <si>
    <r>
      <t>Zu Spalte 8:</t>
    </r>
    <r>
      <rPr>
        <sz val="10"/>
        <rFont val="Calibri"/>
        <family val="2"/>
        <scheme val="minor"/>
      </rPr>
      <t xml:space="preserve">
Das Ausbildungsbudget Ausbildungsstätte wird auf Basis der gemeldeten </t>
    </r>
    <r>
      <rPr>
        <u/>
        <sz val="10"/>
        <rFont val="Calibri"/>
        <family val="2"/>
        <scheme val="minor"/>
      </rPr>
      <t>Schülerzahlen</t>
    </r>
    <r>
      <rPr>
        <sz val="10"/>
        <rFont val="Calibri"/>
        <family val="2"/>
        <scheme val="minor"/>
      </rPr>
      <t xml:space="preserve"> berechnet. Zur Berechnung des Ausbildungsstättenbudgets wird die 30 Prozent-Regel angewendet. Bei Ausbildungskooperationen wird die Veränderung der Schülerzahlen im Verbund betrachtet und die </t>
    </r>
    <r>
      <rPr>
        <b/>
        <sz val="10"/>
        <rFont val="Calibri"/>
        <family val="2"/>
        <scheme val="minor"/>
      </rPr>
      <t>30 %-Regel</t>
    </r>
    <r>
      <rPr>
        <sz val="10"/>
        <rFont val="Calibri"/>
        <family val="2"/>
        <scheme val="minor"/>
      </rPr>
      <t xml:space="preserve"> dementsprechen auf alle Kooperationspartner angewendet bzw. nicht angewendet.
Grundsätzlich wird bei Veränderungen der Anzahl Schüler Ausbildungsstätte vom Jahr 2020 nach 2021 im ersten Jahr nur der variable Anteil von 30 Prozent der Pauschale je Ausbildungsplatz budgetwirksam umgesetzt. Bei erheblichen strukturellen Veränderungen, z.B. Fusionen, Schließungen von Ausbildungsstätten etc., ist diese 30 Prozent-Regel bei der Prognose des Ausbildungsbudgets Ausbildungsstätte im Rahmen der Ermittlung des Ausbildungsfonds 2020 auf Landesebene nicht angewandt worden.</t>
    </r>
  </si>
  <si>
    <r>
      <t xml:space="preserve">Alle in der Berechnungshilfe vorausgefüllten Finanzierungspauschalen sind </t>
    </r>
    <r>
      <rPr>
        <b/>
        <sz val="10"/>
        <rFont val="Calibri"/>
        <family val="2"/>
        <scheme val="minor"/>
      </rPr>
      <t>die in der Empfehlungsvereinbarung abgestimmten Beträge</t>
    </r>
    <r>
      <rPr>
        <sz val="10"/>
        <rFont val="Calibri"/>
        <family val="2"/>
        <scheme val="minor"/>
      </rPr>
      <t>.</t>
    </r>
  </si>
  <si>
    <r>
      <t xml:space="preserve">Es wird jeweils mit </t>
    </r>
    <r>
      <rPr>
        <b/>
        <sz val="10"/>
        <color rgb="FF000000"/>
        <rFont val="Calibri"/>
        <family val="2"/>
        <scheme val="minor"/>
      </rPr>
      <t>auf zwei Nachkommastellen gerundeten Werten</t>
    </r>
    <r>
      <rPr>
        <sz val="10"/>
        <color indexed="8"/>
        <rFont val="Calibri"/>
        <family val="2"/>
        <scheme val="minor"/>
      </rPr>
      <t xml:space="preserve"> weitergerrechnet (siehe Pauschalenberechnungs-Formeln). </t>
    </r>
  </si>
  <si>
    <r>
      <t xml:space="preserve">Zu Spalte 8:
</t>
    </r>
    <r>
      <rPr>
        <sz val="10"/>
        <rFont val="Calibri"/>
        <family val="2"/>
        <scheme val="minor"/>
      </rPr>
      <t xml:space="preserve">Bei der </t>
    </r>
    <r>
      <rPr>
        <b/>
        <sz val="10"/>
        <rFont val="Calibri"/>
        <family val="2"/>
        <scheme val="minor"/>
      </rPr>
      <t>Kranken-  und Kinderkrankenpflege</t>
    </r>
    <r>
      <rPr>
        <sz val="10"/>
        <rFont val="Calibri"/>
        <family val="2"/>
        <scheme val="minor"/>
      </rPr>
      <t xml:space="preserve"> findet die 30 %-Regel aufgrund des Übergangs zur neuen Pflegeausbildung gem. Pflegeberufegesetz keine Anwendung.</t>
    </r>
  </si>
  <si>
    <r>
      <t xml:space="preserve">Zu Spalte 11:
</t>
    </r>
    <r>
      <rPr>
        <sz val="10"/>
        <rFont val="Calibri"/>
        <family val="2"/>
        <scheme val="minor"/>
      </rPr>
      <t xml:space="preserve">Die Ausbildungsmehrvergütungspauschale für die </t>
    </r>
    <r>
      <rPr>
        <b/>
        <sz val="10"/>
        <rFont val="Calibri"/>
        <family val="2"/>
        <scheme val="minor"/>
      </rPr>
      <t>Studierenden gemäß Hebammenreformgesetz</t>
    </r>
    <r>
      <rPr>
        <sz val="10"/>
        <rFont val="Calibri"/>
        <family val="2"/>
        <scheme val="minor"/>
      </rPr>
      <t xml:space="preserve"> bezieht sich auf das 1. Studienjahr.</t>
    </r>
  </si>
  <si>
    <t>Berechnungshilfe zur Ermittlung des Ausbildungsbudgetausgleichs 2021</t>
  </si>
  <si>
    <r>
      <t xml:space="preserve">Zum Ausbildungsstättenbudget F1 Studierende gem. HebRefG: 
</t>
    </r>
    <r>
      <rPr>
        <sz val="10"/>
        <rFont val="Calibri"/>
        <family val="2"/>
        <scheme val="minor"/>
      </rPr>
      <t xml:space="preserve">Die Berechnungsmethodik für das </t>
    </r>
    <r>
      <rPr>
        <b/>
        <sz val="10"/>
        <rFont val="Calibri"/>
        <family val="2"/>
        <scheme val="minor"/>
      </rPr>
      <t>Ausbildungsstättenbudget "F1 Studierende gem. HebRefG"</t>
    </r>
    <r>
      <rPr>
        <sz val="10"/>
        <rFont val="Calibri"/>
        <family val="2"/>
        <scheme val="minor"/>
      </rPr>
      <t xml:space="preserve"> wird mit den Landesverbänden der Krankenkassen abgestimmt.
Wir werden umgehend informieren, sobald diese feststeht.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</si>
</sst>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9" x14ac:knownFonts="1">
    <font>
      <sz val="10"/>
      <name val="Arial"/>
    </font>
    <font>
      <sz val="10"/>
      <name val="Arial"/>
      <family val="2"/>
    </font>
    <font>
      <sz val="10"/>
      <color indexed="8"/>
      <name val="Arial"/>
      <family val="2"/>
    </font>
    <font>
      <sz val="10"/>
      <color indexed="8"/>
      <name val="Calibri"/>
      <family val="2"/>
      <scheme val="minor"/>
    </font>
    <font>
      <b/>
      <sz val="12"/>
      <name val="Calibri"/>
      <family val="2"/>
      <scheme val="minor"/>
    </font>
    <font>
      <sz val="10"/>
      <name val="Calibri"/>
      <family val="2"/>
      <scheme val="minor"/>
    </font>
    <font>
      <u/>
      <sz val="10"/>
      <name val="Calibri"/>
      <family val="2"/>
      <scheme val="minor"/>
    </font>
    <font>
      <b/>
      <sz val="10"/>
      <name val="Calibri"/>
      <family val="2"/>
      <scheme val="minor"/>
    </font>
    <font>
      <b/>
      <sz val="10"/>
      <color indexed="8"/>
      <name val="Calibri"/>
      <family val="2"/>
      <scheme val="minor"/>
    </font>
    <font>
      <sz val="12"/>
      <name val="Calibri"/>
      <family val="2"/>
      <scheme val="minor"/>
    </font>
    <font>
      <b/>
      <sz val="11"/>
      <name val="Calibri"/>
      <family val="2"/>
      <scheme val="minor"/>
    </font>
    <font>
      <sz val="11"/>
      <name val="Calibri"/>
      <family val="2"/>
      <scheme val="minor"/>
    </font>
    <font>
      <b/>
      <sz val="11"/>
      <color indexed="8"/>
      <name val="Calibri"/>
      <family val="2"/>
      <scheme val="minor"/>
    </font>
    <font>
      <sz val="10"/>
      <color theme="1"/>
      <name val="Calibri"/>
      <family val="2"/>
      <scheme val="minor"/>
    </font>
    <font>
      <u/>
      <sz val="10"/>
      <color theme="1"/>
      <name val="Calibri"/>
      <family val="2"/>
      <scheme val="minor"/>
    </font>
    <font>
      <sz val="10"/>
      <color rgb="FFFF0000"/>
      <name val="Calibri"/>
      <family val="2"/>
      <scheme val="minor"/>
    </font>
    <font>
      <u/>
      <sz val="10"/>
      <color indexed="8"/>
      <name val="Calibri"/>
      <family val="2"/>
      <scheme val="minor"/>
    </font>
    <font>
      <b/>
      <u/>
      <sz val="10"/>
      <color indexed="8"/>
      <name val="Calibri"/>
      <family val="2"/>
      <scheme val="minor"/>
    </font>
    <font>
      <b/>
      <sz val="10"/>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theme="0"/>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cellStyleXfs>
  <cellXfs count="65">
    <xf numFmtId="0" fontId="0" fillId="0" borderId="0" xfId="0"/>
    <xf numFmtId="0" fontId="3" fillId="6" borderId="0" xfId="2" applyFont="1" applyFill="1"/>
    <xf numFmtId="0" fontId="3" fillId="6" borderId="0" xfId="2" applyFont="1" applyFill="1" applyAlignment="1">
      <alignment textRotation="255"/>
    </xf>
    <xf numFmtId="0" fontId="5" fillId="2" borderId="0" xfId="0" applyFont="1" applyFill="1"/>
    <xf numFmtId="0" fontId="3" fillId="6" borderId="1" xfId="2" applyFont="1" applyFill="1" applyBorder="1" applyAlignment="1">
      <alignment horizontal="center"/>
    </xf>
    <xf numFmtId="0" fontId="9" fillId="2" borderId="0" xfId="0" applyFont="1" applyFill="1" applyAlignment="1">
      <alignment horizontal="left"/>
    </xf>
    <xf numFmtId="0" fontId="11" fillId="2" borderId="0" xfId="0" applyFont="1" applyFill="1"/>
    <xf numFmtId="49" fontId="8" fillId="3" borderId="1" xfId="2" applyNumberFormat="1" applyFont="1" applyFill="1" applyBorder="1" applyAlignment="1">
      <alignment horizontal="center" vertical="center" wrapText="1"/>
    </xf>
    <xf numFmtId="49" fontId="8" fillId="3" borderId="1" xfId="2" applyNumberFormat="1" applyFont="1" applyFill="1" applyBorder="1" applyAlignment="1">
      <alignment horizontal="center" vertical="center"/>
    </xf>
    <xf numFmtId="0" fontId="7" fillId="6" borderId="1" xfId="2" applyNumberFormat="1" applyFont="1" applyFill="1" applyBorder="1" applyAlignment="1">
      <alignment horizontal="center" vertical="center" wrapText="1"/>
    </xf>
    <xf numFmtId="0" fontId="7" fillId="4" borderId="1" xfId="2" applyNumberFormat="1" applyFont="1" applyFill="1" applyBorder="1" applyAlignment="1">
      <alignment horizontal="center" vertical="center" wrapText="1"/>
    </xf>
    <xf numFmtId="49" fontId="8" fillId="6" borderId="1" xfId="2" applyNumberFormat="1" applyFont="1" applyFill="1" applyBorder="1" applyAlignment="1">
      <alignment horizontal="left" wrapText="1"/>
    </xf>
    <xf numFmtId="4" fontId="8" fillId="6" borderId="1" xfId="2" applyNumberFormat="1" applyFont="1" applyFill="1" applyBorder="1" applyAlignment="1">
      <alignment horizontal="right" wrapText="1"/>
    </xf>
    <xf numFmtId="164" fontId="8" fillId="6" borderId="1" xfId="2" applyNumberFormat="1" applyFont="1" applyFill="1" applyBorder="1" applyAlignment="1">
      <alignment horizontal="right" wrapText="1"/>
    </xf>
    <xf numFmtId="164" fontId="8" fillId="4" borderId="1" xfId="2" applyNumberFormat="1" applyFont="1" applyFill="1" applyBorder="1" applyAlignment="1">
      <alignment horizontal="right" wrapText="1"/>
    </xf>
    <xf numFmtId="164" fontId="8" fillId="5" borderId="1" xfId="2" applyNumberFormat="1" applyFont="1" applyFill="1" applyBorder="1" applyAlignment="1">
      <alignment horizontal="right" wrapText="1"/>
    </xf>
    <xf numFmtId="49" fontId="3" fillId="6" borderId="1" xfId="2" applyNumberFormat="1" applyFont="1" applyFill="1" applyBorder="1" applyAlignment="1">
      <alignment horizontal="left"/>
    </xf>
    <xf numFmtId="4" fontId="3" fillId="6" borderId="1" xfId="2" applyNumberFormat="1" applyFont="1" applyFill="1" applyBorder="1" applyAlignment="1">
      <alignment horizontal="right" wrapText="1"/>
    </xf>
    <xf numFmtId="164" fontId="3" fillId="6" borderId="1" xfId="2" applyNumberFormat="1" applyFont="1" applyFill="1" applyBorder="1" applyAlignment="1">
      <alignment horizontal="right" wrapText="1"/>
    </xf>
    <xf numFmtId="0" fontId="3" fillId="7" borderId="0" xfId="2" applyFont="1" applyFill="1"/>
    <xf numFmtId="0" fontId="3" fillId="7" borderId="0" xfId="2" applyFont="1" applyFill="1" applyAlignment="1">
      <alignment textRotation="255"/>
    </xf>
    <xf numFmtId="0" fontId="5" fillId="7" borderId="0" xfId="0" applyFont="1" applyFill="1" applyAlignment="1">
      <alignment textRotation="255"/>
    </xf>
    <xf numFmtId="0" fontId="6" fillId="7" borderId="0" xfId="0" applyFont="1" applyFill="1" applyAlignment="1">
      <alignment vertical="top" textRotation="180" shrinkToFit="1"/>
    </xf>
    <xf numFmtId="0" fontId="4" fillId="7" borderId="0" xfId="0" applyFont="1" applyFill="1" applyAlignment="1">
      <alignment horizontal="left"/>
    </xf>
    <xf numFmtId="0" fontId="5" fillId="7" borderId="0" xfId="0" applyFont="1" applyFill="1" applyAlignment="1">
      <alignment vertical="top" textRotation="180" shrinkToFit="1"/>
    </xf>
    <xf numFmtId="0" fontId="5" fillId="7" borderId="0" xfId="0" applyFont="1" applyFill="1"/>
    <xf numFmtId="0" fontId="11" fillId="7" borderId="0" xfId="0" applyFont="1" applyFill="1" applyAlignment="1">
      <alignment horizontal="right"/>
    </xf>
    <xf numFmtId="0" fontId="11" fillId="7" borderId="4" xfId="0" applyFont="1" applyFill="1" applyBorder="1"/>
    <xf numFmtId="0" fontId="5" fillId="7" borderId="0" xfId="0" applyFont="1" applyFill="1" applyBorder="1" applyAlignment="1" applyProtection="1">
      <alignment horizontal="center"/>
      <protection locked="0"/>
    </xf>
    <xf numFmtId="0" fontId="11" fillId="7" borderId="0" xfId="0" applyFont="1" applyFill="1"/>
    <xf numFmtId="49" fontId="3" fillId="6" borderId="1" xfId="2" applyNumberFormat="1" applyFont="1" applyFill="1" applyBorder="1" applyAlignment="1">
      <alignment horizontal="center" wrapText="1"/>
    </xf>
    <xf numFmtId="0" fontId="3" fillId="6" borderId="1" xfId="2" applyNumberFormat="1" applyFont="1" applyFill="1" applyBorder="1" applyAlignment="1">
      <alignment horizontal="center" wrapText="1"/>
    </xf>
    <xf numFmtId="0" fontId="2" fillId="6" borderId="0" xfId="2" applyFill="1"/>
    <xf numFmtId="0" fontId="3" fillId="6" borderId="5" xfId="2" applyFont="1" applyFill="1" applyBorder="1" applyAlignment="1">
      <alignment vertical="top"/>
    </xf>
    <xf numFmtId="164" fontId="3" fillId="6" borderId="2" xfId="2" applyNumberFormat="1" applyFont="1" applyFill="1" applyBorder="1"/>
    <xf numFmtId="0" fontId="3" fillId="6" borderId="5" xfId="2" applyFont="1" applyFill="1" applyBorder="1"/>
    <xf numFmtId="0" fontId="8" fillId="6" borderId="1" xfId="2" applyFont="1" applyFill="1" applyBorder="1"/>
    <xf numFmtId="0" fontId="4" fillId="7" borderId="0" xfId="0" applyFont="1" applyFill="1" applyAlignment="1">
      <alignment horizontal="left"/>
    </xf>
    <xf numFmtId="164" fontId="8" fillId="6" borderId="3" xfId="2" applyNumberFormat="1" applyFont="1" applyFill="1" applyBorder="1" applyAlignment="1">
      <alignment horizontal="right"/>
    </xf>
    <xf numFmtId="0" fontId="7" fillId="0" borderId="1" xfId="2" applyNumberFormat="1" applyFont="1" applyFill="1" applyBorder="1" applyAlignment="1">
      <alignment horizontal="center" vertical="center" wrapText="1"/>
    </xf>
    <xf numFmtId="164" fontId="3" fillId="0" borderId="1" xfId="2" applyNumberFormat="1" applyFont="1" applyFill="1" applyBorder="1" applyAlignment="1">
      <alignment horizontal="right" wrapText="1"/>
    </xf>
    <xf numFmtId="0" fontId="17" fillId="6" borderId="0" xfId="2" applyFont="1" applyFill="1" applyAlignment="1">
      <alignment horizontal="left" vertical="top"/>
    </xf>
    <xf numFmtId="0" fontId="3" fillId="6" borderId="0" xfId="2" applyFont="1" applyFill="1" applyAlignment="1">
      <alignment horizontal="left" vertical="top"/>
    </xf>
    <xf numFmtId="0" fontId="3" fillId="6" borderId="0" xfId="2" applyFont="1" applyFill="1" applyAlignment="1">
      <alignment horizontal="left" vertical="top" textRotation="255"/>
    </xf>
    <xf numFmtId="0" fontId="5" fillId="0" borderId="0" xfId="0" applyFont="1" applyAlignment="1">
      <alignment horizontal="left" vertical="top" textRotation="180" shrinkToFit="1"/>
    </xf>
    <xf numFmtId="0" fontId="3" fillId="7" borderId="0" xfId="2" applyFont="1" applyFill="1" applyAlignment="1">
      <alignment horizontal="left" vertical="top"/>
    </xf>
    <xf numFmtId="0" fontId="8" fillId="6" borderId="0" xfId="2" applyFont="1" applyFill="1" applyBorder="1"/>
    <xf numFmtId="0" fontId="8" fillId="6" borderId="0" xfId="2" applyFont="1" applyFill="1" applyBorder="1" applyAlignment="1">
      <alignment horizontal="left"/>
    </xf>
    <xf numFmtId="164" fontId="8" fillId="6" borderId="0" xfId="2" applyNumberFormat="1" applyFont="1" applyFill="1" applyBorder="1" applyAlignment="1">
      <alignment horizontal="right"/>
    </xf>
    <xf numFmtId="44" fontId="3" fillId="6" borderId="0" xfId="2" applyNumberFormat="1" applyFont="1" applyFill="1"/>
    <xf numFmtId="4" fontId="3" fillId="8" borderId="1" xfId="2" applyNumberFormat="1" applyFont="1" applyFill="1" applyBorder="1" applyAlignment="1">
      <alignment horizontal="right" wrapText="1"/>
    </xf>
    <xf numFmtId="164" fontId="3" fillId="8" borderId="1" xfId="2" applyNumberFormat="1" applyFont="1" applyFill="1" applyBorder="1" applyAlignment="1">
      <alignment horizontal="right" wrapText="1"/>
    </xf>
    <xf numFmtId="0" fontId="3" fillId="6" borderId="0" xfId="2" applyFont="1" applyFill="1" applyAlignment="1">
      <alignment horizontal="left" vertical="top" wrapText="1"/>
    </xf>
    <xf numFmtId="0" fontId="11" fillId="7" borderId="4" xfId="0" applyFont="1" applyFill="1" applyBorder="1" applyAlignment="1" applyProtection="1">
      <alignment horizontal="center"/>
      <protection locked="0"/>
    </xf>
    <xf numFmtId="0" fontId="8" fillId="6" borderId="0" xfId="2" applyFont="1" applyFill="1" applyAlignment="1">
      <alignment horizontal="left" vertical="top"/>
    </xf>
    <xf numFmtId="0" fontId="4" fillId="7" borderId="0" xfId="0" applyFont="1" applyFill="1" applyAlignment="1">
      <alignment horizontal="left"/>
    </xf>
    <xf numFmtId="0" fontId="13" fillId="0" borderId="1" xfId="2" applyFont="1" applyFill="1" applyBorder="1" applyAlignment="1">
      <alignment horizontal="left" wrapText="1"/>
    </xf>
    <xf numFmtId="0" fontId="3" fillId="6" borderId="1" xfId="2" applyFont="1" applyFill="1" applyBorder="1" applyAlignment="1">
      <alignment horizontal="left"/>
    </xf>
    <xf numFmtId="0" fontId="8" fillId="6" borderId="1" xfId="2" applyFont="1" applyFill="1" applyBorder="1" applyAlignment="1">
      <alignment horizontal="left"/>
    </xf>
    <xf numFmtId="0" fontId="10" fillId="7" borderId="0" xfId="0" applyFont="1" applyFill="1" applyAlignment="1">
      <alignment horizontal="left" wrapText="1"/>
    </xf>
    <xf numFmtId="0" fontId="3" fillId="7" borderId="0" xfId="2" applyFont="1" applyFill="1" applyAlignment="1">
      <alignment horizontal="left" vertical="top"/>
    </xf>
    <xf numFmtId="0" fontId="12" fillId="6" borderId="0" xfId="2" applyFont="1" applyFill="1" applyAlignment="1">
      <alignment horizontal="left" wrapText="1"/>
    </xf>
    <xf numFmtId="0" fontId="6" fillId="2" borderId="0" xfId="0" applyFont="1" applyFill="1" applyAlignment="1">
      <alignment horizontal="left" vertical="top" wrapText="1"/>
    </xf>
    <xf numFmtId="0" fontId="6" fillId="0" borderId="0" xfId="0" applyFont="1" applyFill="1" applyAlignment="1">
      <alignment horizontal="left" vertical="top" wrapText="1"/>
    </xf>
    <xf numFmtId="0" fontId="5" fillId="2" borderId="0" xfId="0" applyFont="1" applyFill="1" applyAlignment="1">
      <alignment horizontal="left" vertical="top" wrapText="1"/>
    </xf>
  </cellXfs>
  <cellStyles count="3">
    <cellStyle name="Euro" xfId="1" xr:uid="{00000000-0005-0000-0000-000000000000}"/>
    <cellStyle name="Standard" xfId="0" builtinId="0"/>
    <cellStyle name="Standard_Ausbildungsbudget2010_MusterBudgetunterlagen"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ROESSL~1/LOKALE~1/Temp/Ausbildungsbudget2010_MusterBudgetunterla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Ausbildungsbudget"/>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9"/>
  <sheetViews>
    <sheetView tabSelected="1" topLeftCell="A7" zoomScaleNormal="100" zoomScaleSheetLayoutView="95" workbookViewId="0">
      <selection activeCell="A37" sqref="A37:O37"/>
    </sheetView>
  </sheetViews>
  <sheetFormatPr baseColWidth="10" defaultColWidth="11.42578125" defaultRowHeight="12.75" x14ac:dyDescent="0.2"/>
  <cols>
    <col min="1" max="1" width="13.28515625" style="1" customWidth="1"/>
    <col min="2" max="2" width="29" style="1" customWidth="1"/>
    <col min="3" max="3" width="11.5703125" style="1" bestFit="1" customWidth="1"/>
    <col min="4" max="4" width="12.140625" style="1" customWidth="1"/>
    <col min="5" max="5" width="11.85546875" style="1" bestFit="1" customWidth="1"/>
    <col min="6" max="6" width="11.85546875" style="1" customWidth="1"/>
    <col min="7" max="7" width="13.42578125" style="1" bestFit="1" customWidth="1"/>
    <col min="8" max="8" width="14.28515625" style="1" bestFit="1" customWidth="1"/>
    <col min="9" max="9" width="11.5703125" style="1" bestFit="1" customWidth="1"/>
    <col min="10" max="10" width="13" style="1" customWidth="1"/>
    <col min="11" max="11" width="11.85546875" style="1" bestFit="1" customWidth="1"/>
    <col min="12" max="12" width="13.42578125" style="1" bestFit="1" customWidth="1"/>
    <col min="13" max="16384" width="11.42578125" style="1"/>
  </cols>
  <sheetData>
    <row r="1" spans="1:14" x14ac:dyDescent="0.2">
      <c r="A1" s="19"/>
      <c r="B1" s="19"/>
      <c r="C1" s="19"/>
      <c r="D1" s="19"/>
      <c r="E1" s="19"/>
      <c r="F1" s="19"/>
      <c r="G1" s="19"/>
      <c r="H1" s="19"/>
      <c r="I1" s="19"/>
      <c r="J1" s="19"/>
      <c r="K1" s="20"/>
      <c r="L1" s="19"/>
    </row>
    <row r="2" spans="1:14" s="3" customFormat="1" ht="15.75" x14ac:dyDescent="0.25">
      <c r="A2" s="55" t="s">
        <v>43</v>
      </c>
      <c r="B2" s="55"/>
      <c r="C2" s="55"/>
      <c r="D2" s="55"/>
      <c r="E2" s="55"/>
      <c r="F2" s="55"/>
      <c r="G2" s="55"/>
      <c r="H2" s="55"/>
      <c r="I2" s="55"/>
      <c r="J2" s="55"/>
      <c r="K2" s="21"/>
      <c r="L2" s="22"/>
    </row>
    <row r="3" spans="1:14" s="3" customFormat="1" ht="15.75" x14ac:dyDescent="0.25">
      <c r="A3" s="23"/>
      <c r="B3" s="23"/>
      <c r="C3" s="23"/>
      <c r="D3" s="23"/>
      <c r="E3" s="37"/>
      <c r="F3" s="37"/>
      <c r="G3" s="23"/>
      <c r="H3" s="23"/>
      <c r="I3" s="23"/>
      <c r="J3" s="23"/>
      <c r="K3" s="21"/>
      <c r="L3" s="24"/>
    </row>
    <row r="4" spans="1:14" s="3" customFormat="1" x14ac:dyDescent="0.2">
      <c r="A4" s="59" t="s">
        <v>22</v>
      </c>
      <c r="B4" s="59"/>
      <c r="C4" s="59"/>
      <c r="D4" s="59"/>
      <c r="E4" s="59"/>
      <c r="F4" s="59"/>
      <c r="G4" s="59"/>
      <c r="H4" s="59"/>
      <c r="I4" s="59"/>
      <c r="J4" s="59"/>
      <c r="K4" s="59"/>
      <c r="L4" s="59"/>
    </row>
    <row r="5" spans="1:14" s="3" customFormat="1" x14ac:dyDescent="0.2">
      <c r="A5" s="59"/>
      <c r="B5" s="59"/>
      <c r="C5" s="59"/>
      <c r="D5" s="59"/>
      <c r="E5" s="59"/>
      <c r="F5" s="59"/>
      <c r="G5" s="59"/>
      <c r="H5" s="59"/>
      <c r="I5" s="59"/>
      <c r="J5" s="59"/>
      <c r="K5" s="59"/>
      <c r="L5" s="59"/>
    </row>
    <row r="6" spans="1:14" s="3" customFormat="1" x14ac:dyDescent="0.2">
      <c r="A6" s="25"/>
      <c r="B6" s="25"/>
      <c r="C6" s="25"/>
      <c r="D6" s="25"/>
      <c r="E6" s="25"/>
      <c r="F6" s="25"/>
      <c r="G6" s="25"/>
      <c r="H6" s="25"/>
      <c r="I6" s="25"/>
      <c r="J6" s="25"/>
      <c r="K6" s="21"/>
      <c r="L6" s="24"/>
      <c r="N6" s="25"/>
    </row>
    <row r="7" spans="1:14" s="6" customFormat="1" ht="15" x14ac:dyDescent="0.25">
      <c r="A7" s="26" t="s">
        <v>11</v>
      </c>
      <c r="B7" s="53"/>
      <c r="C7" s="53"/>
      <c r="D7" s="53"/>
      <c r="E7" s="26"/>
      <c r="F7" s="26"/>
      <c r="G7" s="53"/>
      <c r="H7" s="53"/>
      <c r="I7" s="26" t="s">
        <v>12</v>
      </c>
      <c r="J7" s="27"/>
      <c r="K7" s="27"/>
      <c r="L7" s="24"/>
      <c r="N7" s="29"/>
    </row>
    <row r="8" spans="1:14" s="3" customFormat="1" x14ac:dyDescent="0.2">
      <c r="A8" s="25"/>
      <c r="B8" s="28"/>
      <c r="C8" s="28"/>
      <c r="D8" s="28"/>
      <c r="E8" s="25"/>
      <c r="F8" s="25"/>
      <c r="G8" s="28"/>
      <c r="H8" s="28"/>
      <c r="I8" s="25"/>
      <c r="J8" s="25"/>
      <c r="K8" s="21"/>
      <c r="L8" s="24"/>
      <c r="N8" s="25"/>
    </row>
    <row r="9" spans="1:14" x14ac:dyDescent="0.2">
      <c r="A9" s="4">
        <v>1</v>
      </c>
      <c r="B9" s="4">
        <v>2</v>
      </c>
      <c r="C9" s="4">
        <v>3</v>
      </c>
      <c r="D9" s="4">
        <v>4</v>
      </c>
      <c r="E9" s="4">
        <v>6</v>
      </c>
      <c r="F9" s="4">
        <v>7</v>
      </c>
      <c r="G9" s="4">
        <v>8</v>
      </c>
      <c r="H9" s="4">
        <v>9</v>
      </c>
      <c r="I9" s="4">
        <v>10</v>
      </c>
      <c r="J9" s="4">
        <v>11</v>
      </c>
      <c r="K9" s="4">
        <v>12</v>
      </c>
      <c r="L9" s="4">
        <v>13</v>
      </c>
      <c r="M9" s="2"/>
      <c r="N9" s="24"/>
    </row>
    <row r="10" spans="1:14" ht="76.5" customHeight="1" x14ac:dyDescent="0.2">
      <c r="A10" s="7" t="s">
        <v>19</v>
      </c>
      <c r="B10" s="8" t="s">
        <v>0</v>
      </c>
      <c r="C10" s="39" t="s">
        <v>20</v>
      </c>
      <c r="D10" s="39" t="s">
        <v>23</v>
      </c>
      <c r="E10" s="39" t="s">
        <v>24</v>
      </c>
      <c r="F10" s="9" t="s">
        <v>25</v>
      </c>
      <c r="G10" s="10" t="s">
        <v>26</v>
      </c>
      <c r="H10" s="9" t="s">
        <v>27</v>
      </c>
      <c r="I10" s="39" t="s">
        <v>21</v>
      </c>
      <c r="J10" s="9" t="s">
        <v>28</v>
      </c>
      <c r="K10" s="10" t="s">
        <v>29</v>
      </c>
      <c r="L10" s="10" t="s">
        <v>30</v>
      </c>
      <c r="M10" s="2"/>
      <c r="N10" s="24"/>
    </row>
    <row r="11" spans="1:14" x14ac:dyDescent="0.2">
      <c r="A11" s="31"/>
      <c r="B11" s="11" t="s">
        <v>1</v>
      </c>
      <c r="C11" s="12" t="str">
        <f>IF(SUM(C12:C24)&gt;0,SUM(C12:C24),"")</f>
        <v/>
      </c>
      <c r="D11" s="12" t="str">
        <f>IF(SUM(D12:D24)&gt;0,SUM(D12:D24),"")</f>
        <v/>
      </c>
      <c r="E11" s="12"/>
      <c r="F11" s="12"/>
      <c r="G11" s="14">
        <f>SUM(G12:G24)</f>
        <v>0</v>
      </c>
      <c r="H11" s="12" t="str">
        <f>IF(SUM(H12:H24)&gt;0,SUM(H12:H24),"")</f>
        <v/>
      </c>
      <c r="I11" s="13"/>
      <c r="J11" s="13"/>
      <c r="K11" s="14">
        <f>SUM(K12:K24)</f>
        <v>0</v>
      </c>
      <c r="L11" s="15">
        <f>SUM(L12:L24)</f>
        <v>0</v>
      </c>
      <c r="M11" s="2"/>
      <c r="N11" s="24"/>
    </row>
    <row r="12" spans="1:14" x14ac:dyDescent="0.2">
      <c r="A12" s="30"/>
      <c r="B12" s="16" t="s">
        <v>2</v>
      </c>
      <c r="C12" s="17"/>
      <c r="D12" s="17"/>
      <c r="E12" s="18">
        <v>12933.1</v>
      </c>
      <c r="F12" s="18">
        <f>IF(E12&lt;&gt;0,ROUND(E12*1.0143,2)+195,0)</f>
        <v>13313.04</v>
      </c>
      <c r="G12" s="18">
        <f>ROUND((C12*F12)+(1*((D12-C12)*F12)),2)</f>
        <v>0</v>
      </c>
      <c r="H12" s="17"/>
      <c r="I12" s="18">
        <v>15129.08</v>
      </c>
      <c r="J12" s="40">
        <f>ROUND(I12*(1-7.02%),2)</f>
        <v>14067.02</v>
      </c>
      <c r="K12" s="18">
        <f>ROUND(H12*J12,2)</f>
        <v>0</v>
      </c>
      <c r="L12" s="18">
        <f t="shared" ref="L12:L24" si="0">K12+G12</f>
        <v>0</v>
      </c>
      <c r="M12" s="2"/>
      <c r="N12" s="24"/>
    </row>
    <row r="13" spans="1:14" x14ac:dyDescent="0.2">
      <c r="A13" s="30"/>
      <c r="B13" s="16" t="s">
        <v>3</v>
      </c>
      <c r="C13" s="17"/>
      <c r="D13" s="17"/>
      <c r="E13" s="18">
        <v>12933.1</v>
      </c>
      <c r="F13" s="18">
        <f t="shared" ref="F13:F24" si="1">IF(E13&lt;&gt;0,ROUND(E13*1.0143,2)+195,0)</f>
        <v>13313.04</v>
      </c>
      <c r="G13" s="18">
        <f>ROUND((C13*F13)+(1*((D13-C13)*F13)),2)</f>
        <v>0</v>
      </c>
      <c r="H13" s="17"/>
      <c r="I13" s="18">
        <v>15129.08</v>
      </c>
      <c r="J13" s="40">
        <f>ROUND(I13*(1-7.02%),2)</f>
        <v>14067.02</v>
      </c>
      <c r="K13" s="18">
        <f t="shared" ref="K13:K24" si="2">ROUND(H13*J13,2)</f>
        <v>0</v>
      </c>
      <c r="L13" s="18">
        <f t="shared" si="0"/>
        <v>0</v>
      </c>
      <c r="M13" s="2"/>
      <c r="N13" s="24"/>
    </row>
    <row r="14" spans="1:14" x14ac:dyDescent="0.2">
      <c r="A14" s="30"/>
      <c r="B14" s="16" t="s">
        <v>4</v>
      </c>
      <c r="C14" s="17"/>
      <c r="D14" s="17"/>
      <c r="E14" s="18">
        <v>12610.4</v>
      </c>
      <c r="F14" s="18">
        <f t="shared" si="1"/>
        <v>12985.73</v>
      </c>
      <c r="G14" s="18">
        <f>ROUND((C14*F14)+(0.3*((D14-C14)*F14)),2)</f>
        <v>0</v>
      </c>
      <c r="H14" s="17"/>
      <c r="I14" s="18">
        <v>16514.78</v>
      </c>
      <c r="J14" s="18">
        <f>ROUND(I14*1.005516,2)</f>
        <v>16605.88</v>
      </c>
      <c r="K14" s="18">
        <f t="shared" si="2"/>
        <v>0</v>
      </c>
      <c r="L14" s="18">
        <f t="shared" si="0"/>
        <v>0</v>
      </c>
      <c r="M14" s="2"/>
      <c r="N14" s="24"/>
    </row>
    <row r="15" spans="1:14" x14ac:dyDescent="0.2">
      <c r="A15" s="30"/>
      <c r="B15" s="16" t="s">
        <v>5</v>
      </c>
      <c r="C15" s="17"/>
      <c r="D15" s="17"/>
      <c r="E15" s="18"/>
      <c r="F15" s="18">
        <f t="shared" si="1"/>
        <v>0</v>
      </c>
      <c r="G15" s="18">
        <f>ROUND((C15*F15)+(0.3*((D15-C15)*F15)),2)</f>
        <v>0</v>
      </c>
      <c r="H15" s="17"/>
      <c r="I15" s="18">
        <v>16957.22</v>
      </c>
      <c r="J15" s="18">
        <f>ROUND(I15*1.016702,2)</f>
        <v>17240.439999999999</v>
      </c>
      <c r="K15" s="18">
        <f t="shared" si="2"/>
        <v>0</v>
      </c>
      <c r="L15" s="18">
        <f t="shared" si="0"/>
        <v>0</v>
      </c>
      <c r="M15" s="2"/>
      <c r="N15" s="24"/>
    </row>
    <row r="16" spans="1:14" x14ac:dyDescent="0.2">
      <c r="A16" s="30"/>
      <c r="B16" s="16" t="s">
        <v>6</v>
      </c>
      <c r="C16" s="17"/>
      <c r="D16" s="17"/>
      <c r="E16" s="18"/>
      <c r="F16" s="18">
        <f t="shared" si="1"/>
        <v>0</v>
      </c>
      <c r="G16" s="18">
        <f t="shared" ref="G16:G24" si="3">ROUND((C16*F16)+(0.3*((D16-C16)*F16)),2)</f>
        <v>0</v>
      </c>
      <c r="H16" s="17"/>
      <c r="I16" s="18">
        <v>16957.22</v>
      </c>
      <c r="J16" s="18">
        <f>ROUND(I16*1.016702,2)</f>
        <v>17240.439999999999</v>
      </c>
      <c r="K16" s="18">
        <f t="shared" si="2"/>
        <v>0</v>
      </c>
      <c r="L16" s="18">
        <f t="shared" si="0"/>
        <v>0</v>
      </c>
      <c r="M16" s="2"/>
      <c r="N16" s="24"/>
    </row>
    <row r="17" spans="1:14" x14ac:dyDescent="0.2">
      <c r="A17" s="30"/>
      <c r="B17" s="16" t="s">
        <v>7</v>
      </c>
      <c r="C17" s="17"/>
      <c r="D17" s="17"/>
      <c r="E17" s="18">
        <v>11679.02</v>
      </c>
      <c r="F17" s="18">
        <f t="shared" si="1"/>
        <v>12041.03</v>
      </c>
      <c r="G17" s="18">
        <f>ROUND((C17*F17)+(0.3*((D17-C17)*F17)),2)</f>
        <v>0</v>
      </c>
      <c r="H17" s="17"/>
      <c r="I17" s="18">
        <v>18523.949999999997</v>
      </c>
      <c r="J17" s="18">
        <f>ROUND(I17*1.003781,2)</f>
        <v>18593.990000000002</v>
      </c>
      <c r="K17" s="18">
        <f t="shared" si="2"/>
        <v>0</v>
      </c>
      <c r="L17" s="18">
        <f t="shared" si="0"/>
        <v>0</v>
      </c>
      <c r="M17" s="2"/>
      <c r="N17" s="24"/>
    </row>
    <row r="18" spans="1:14" x14ac:dyDescent="0.2">
      <c r="A18" s="30"/>
      <c r="B18" s="16" t="s">
        <v>35</v>
      </c>
      <c r="C18" s="50"/>
      <c r="D18" s="50"/>
      <c r="E18" s="51"/>
      <c r="F18" s="51"/>
      <c r="G18" s="51"/>
      <c r="H18" s="17"/>
      <c r="I18" s="18"/>
      <c r="J18" s="40">
        <v>18593.990000000002</v>
      </c>
      <c r="K18" s="18">
        <f t="shared" si="2"/>
        <v>0</v>
      </c>
      <c r="L18" s="18">
        <f t="shared" ref="L18" si="4">K18+G18</f>
        <v>0</v>
      </c>
      <c r="M18" s="2"/>
      <c r="N18" s="24"/>
    </row>
    <row r="19" spans="1:14" x14ac:dyDescent="0.2">
      <c r="A19" s="30"/>
      <c r="B19" s="16" t="s">
        <v>13</v>
      </c>
      <c r="C19" s="17"/>
      <c r="D19" s="17"/>
      <c r="E19" s="18"/>
      <c r="F19" s="18">
        <f t="shared" si="1"/>
        <v>0</v>
      </c>
      <c r="G19" s="18">
        <f t="shared" si="3"/>
        <v>0</v>
      </c>
      <c r="H19" s="17"/>
      <c r="I19" s="18">
        <v>16957.22</v>
      </c>
      <c r="J19" s="18">
        <f t="shared" ref="J19:J24" si="5">ROUND(I19*1.016702,2)</f>
        <v>17240.439999999999</v>
      </c>
      <c r="K19" s="18">
        <f t="shared" si="2"/>
        <v>0</v>
      </c>
      <c r="L19" s="18">
        <f t="shared" si="0"/>
        <v>0</v>
      </c>
      <c r="M19" s="2"/>
      <c r="N19" s="24"/>
    </row>
    <row r="20" spans="1:14" x14ac:dyDescent="0.2">
      <c r="A20" s="30"/>
      <c r="B20" s="16" t="s">
        <v>8</v>
      </c>
      <c r="C20" s="17"/>
      <c r="D20" s="17"/>
      <c r="E20" s="18"/>
      <c r="F20" s="18">
        <f t="shared" si="1"/>
        <v>0</v>
      </c>
      <c r="G20" s="18">
        <f t="shared" si="3"/>
        <v>0</v>
      </c>
      <c r="H20" s="17"/>
      <c r="I20" s="18">
        <v>16957.22</v>
      </c>
      <c r="J20" s="18">
        <f t="shared" si="5"/>
        <v>17240.439999999999</v>
      </c>
      <c r="K20" s="18">
        <f t="shared" si="2"/>
        <v>0</v>
      </c>
      <c r="L20" s="18">
        <f t="shared" si="0"/>
        <v>0</v>
      </c>
      <c r="M20" s="2"/>
      <c r="N20" s="24"/>
    </row>
    <row r="21" spans="1:14" x14ac:dyDescent="0.2">
      <c r="A21" s="30"/>
      <c r="B21" s="16" t="s">
        <v>9</v>
      </c>
      <c r="C21" s="17"/>
      <c r="D21" s="17"/>
      <c r="E21" s="18"/>
      <c r="F21" s="18">
        <f t="shared" si="1"/>
        <v>0</v>
      </c>
      <c r="G21" s="18">
        <f t="shared" si="3"/>
        <v>0</v>
      </c>
      <c r="H21" s="17"/>
      <c r="I21" s="18">
        <v>16957.22</v>
      </c>
      <c r="J21" s="18">
        <f t="shared" si="5"/>
        <v>17240.439999999999</v>
      </c>
      <c r="K21" s="18">
        <f t="shared" si="2"/>
        <v>0</v>
      </c>
      <c r="L21" s="18">
        <f t="shared" si="0"/>
        <v>0</v>
      </c>
      <c r="M21" s="2"/>
      <c r="N21" s="24"/>
    </row>
    <row r="22" spans="1:14" x14ac:dyDescent="0.2">
      <c r="A22" s="30"/>
      <c r="B22" s="16" t="s">
        <v>14</v>
      </c>
      <c r="C22" s="17"/>
      <c r="D22" s="17"/>
      <c r="E22" s="18"/>
      <c r="F22" s="18">
        <f t="shared" si="1"/>
        <v>0</v>
      </c>
      <c r="G22" s="18">
        <f t="shared" si="3"/>
        <v>0</v>
      </c>
      <c r="H22" s="17"/>
      <c r="I22" s="18">
        <v>16957.22</v>
      </c>
      <c r="J22" s="18">
        <f t="shared" si="5"/>
        <v>17240.439999999999</v>
      </c>
      <c r="K22" s="18">
        <f t="shared" si="2"/>
        <v>0</v>
      </c>
      <c r="L22" s="18">
        <f t="shared" si="0"/>
        <v>0</v>
      </c>
      <c r="M22" s="2"/>
      <c r="N22" s="24"/>
    </row>
    <row r="23" spans="1:14" x14ac:dyDescent="0.2">
      <c r="A23" s="30"/>
      <c r="B23" s="16" t="s">
        <v>15</v>
      </c>
      <c r="C23" s="17"/>
      <c r="D23" s="17"/>
      <c r="E23" s="18"/>
      <c r="F23" s="18">
        <f t="shared" si="1"/>
        <v>0</v>
      </c>
      <c r="G23" s="18">
        <f t="shared" si="3"/>
        <v>0</v>
      </c>
      <c r="H23" s="17"/>
      <c r="I23" s="18">
        <v>16957.22</v>
      </c>
      <c r="J23" s="18">
        <f t="shared" si="5"/>
        <v>17240.439999999999</v>
      </c>
      <c r="K23" s="18">
        <f t="shared" si="2"/>
        <v>0</v>
      </c>
      <c r="L23" s="18">
        <f t="shared" si="0"/>
        <v>0</v>
      </c>
      <c r="M23" s="2"/>
      <c r="N23" s="24"/>
    </row>
    <row r="24" spans="1:14" x14ac:dyDescent="0.2">
      <c r="A24" s="30"/>
      <c r="B24" s="16" t="s">
        <v>10</v>
      </c>
      <c r="C24" s="17"/>
      <c r="D24" s="17"/>
      <c r="E24" s="18"/>
      <c r="F24" s="18">
        <f t="shared" si="1"/>
        <v>0</v>
      </c>
      <c r="G24" s="18">
        <f t="shared" si="3"/>
        <v>0</v>
      </c>
      <c r="H24" s="17"/>
      <c r="I24" s="18">
        <v>16957.22</v>
      </c>
      <c r="J24" s="18">
        <f t="shared" si="5"/>
        <v>17240.439999999999</v>
      </c>
      <c r="K24" s="18">
        <f t="shared" si="2"/>
        <v>0</v>
      </c>
      <c r="L24" s="18">
        <f t="shared" si="0"/>
        <v>0</v>
      </c>
      <c r="M24" s="2"/>
      <c r="N24" s="24"/>
    </row>
    <row r="25" spans="1:14" x14ac:dyDescent="0.2">
      <c r="K25" s="2"/>
      <c r="L25" s="24"/>
      <c r="N25" s="19"/>
    </row>
    <row r="26" spans="1:14" x14ac:dyDescent="0.2">
      <c r="L26" s="24"/>
      <c r="N26" s="19"/>
    </row>
    <row r="27" spans="1:14" x14ac:dyDescent="0.2">
      <c r="L27" s="24"/>
      <c r="N27" s="19"/>
    </row>
    <row r="28" spans="1:14" ht="15" customHeight="1" x14ac:dyDescent="0.25">
      <c r="A28" s="61" t="s">
        <v>31</v>
      </c>
      <c r="B28" s="61"/>
      <c r="C28" s="61"/>
      <c r="D28" s="61"/>
      <c r="E28" s="61"/>
      <c r="F28" s="61"/>
      <c r="G28" s="61"/>
      <c r="H28" s="61"/>
      <c r="I28" s="61"/>
      <c r="J28" s="61"/>
      <c r="K28" s="2"/>
      <c r="L28" s="24"/>
      <c r="N28" s="19"/>
    </row>
    <row r="29" spans="1:14" ht="15.75" x14ac:dyDescent="0.25">
      <c r="A29" s="5"/>
      <c r="B29" s="5"/>
      <c r="C29" s="5"/>
      <c r="D29" s="5"/>
      <c r="E29" s="5"/>
      <c r="F29" s="5"/>
      <c r="G29" s="5"/>
      <c r="K29" s="2"/>
      <c r="L29" s="24"/>
      <c r="N29" s="19"/>
    </row>
    <row r="30" spans="1:14" ht="39" customHeight="1" x14ac:dyDescent="0.2">
      <c r="A30" s="33" t="s">
        <v>17</v>
      </c>
      <c r="B30" s="56" t="s">
        <v>32</v>
      </c>
      <c r="C30" s="56"/>
      <c r="D30" s="56"/>
      <c r="E30" s="56"/>
      <c r="F30" s="56"/>
      <c r="G30" s="56"/>
      <c r="H30" s="34"/>
      <c r="K30" s="2"/>
      <c r="L30" s="24"/>
      <c r="N30" s="19"/>
    </row>
    <row r="31" spans="1:14" ht="13.5" customHeight="1" x14ac:dyDescent="0.2">
      <c r="A31" s="35" t="s">
        <v>18</v>
      </c>
      <c r="B31" s="57" t="s">
        <v>33</v>
      </c>
      <c r="C31" s="57"/>
      <c r="D31" s="57"/>
      <c r="E31" s="57"/>
      <c r="F31" s="57"/>
      <c r="G31" s="57"/>
      <c r="H31" s="15">
        <f>L11</f>
        <v>0</v>
      </c>
      <c r="K31" s="2"/>
      <c r="L31" s="24"/>
      <c r="N31" s="19"/>
    </row>
    <row r="32" spans="1:14" ht="13.5" customHeight="1" x14ac:dyDescent="0.2">
      <c r="A32" s="36" t="s">
        <v>16</v>
      </c>
      <c r="B32" s="58" t="s">
        <v>34</v>
      </c>
      <c r="C32" s="58"/>
      <c r="D32" s="58"/>
      <c r="E32" s="58"/>
      <c r="F32" s="58"/>
      <c r="G32" s="58"/>
      <c r="H32" s="38">
        <f>H31-H30</f>
        <v>0</v>
      </c>
      <c r="K32" s="2"/>
      <c r="L32" s="24"/>
      <c r="N32" s="19"/>
    </row>
    <row r="33" spans="1:15" ht="13.5" customHeight="1" x14ac:dyDescent="0.2">
      <c r="A33" s="46"/>
      <c r="B33" s="47"/>
      <c r="C33" s="47"/>
      <c r="D33" s="47"/>
      <c r="E33" s="47"/>
      <c r="F33" s="47"/>
      <c r="G33" s="47"/>
      <c r="H33" s="48"/>
      <c r="K33" s="2"/>
      <c r="L33" s="24"/>
      <c r="N33" s="19"/>
    </row>
    <row r="34" spans="1:15" x14ac:dyDescent="0.2">
      <c r="A34" s="41" t="s">
        <v>36</v>
      </c>
      <c r="B34" s="42"/>
      <c r="C34" s="42"/>
      <c r="D34" s="42"/>
      <c r="E34" s="42"/>
      <c r="F34" s="42"/>
      <c r="G34" s="42"/>
      <c r="H34" s="42"/>
      <c r="I34" s="42"/>
      <c r="J34" s="42"/>
      <c r="K34" s="43"/>
      <c r="L34" s="44"/>
      <c r="M34" s="42"/>
      <c r="N34" s="45"/>
      <c r="O34" s="42"/>
    </row>
    <row r="35" spans="1:15" s="32" customFormat="1" x14ac:dyDescent="0.2">
      <c r="A35" s="64" t="s">
        <v>39</v>
      </c>
      <c r="B35" s="64"/>
      <c r="C35" s="64"/>
      <c r="D35" s="64"/>
      <c r="E35" s="64"/>
      <c r="F35" s="64"/>
      <c r="G35" s="64"/>
      <c r="H35" s="64"/>
      <c r="I35" s="64"/>
      <c r="J35" s="64"/>
      <c r="K35" s="64"/>
      <c r="L35" s="64"/>
      <c r="M35" s="64"/>
      <c r="N35" s="64"/>
      <c r="O35" s="64"/>
    </row>
    <row r="36" spans="1:15" x14ac:dyDescent="0.2">
      <c r="A36" s="60" t="s">
        <v>40</v>
      </c>
      <c r="B36" s="60"/>
      <c r="C36" s="60"/>
      <c r="D36" s="60"/>
      <c r="E36" s="60"/>
      <c r="F36" s="60"/>
      <c r="G36" s="60"/>
      <c r="H36" s="60"/>
      <c r="I36" s="60"/>
      <c r="J36" s="60"/>
      <c r="K36" s="43"/>
      <c r="L36" s="42"/>
      <c r="M36" s="42"/>
      <c r="N36" s="42"/>
      <c r="O36" s="42"/>
    </row>
    <row r="37" spans="1:15" s="32" customFormat="1" ht="78" customHeight="1" x14ac:dyDescent="0.2">
      <c r="A37" s="62" t="s">
        <v>38</v>
      </c>
      <c r="B37" s="62"/>
      <c r="C37" s="62"/>
      <c r="D37" s="62"/>
      <c r="E37" s="62"/>
      <c r="F37" s="62"/>
      <c r="G37" s="62"/>
      <c r="H37" s="62"/>
      <c r="I37" s="62"/>
      <c r="J37" s="62"/>
      <c r="K37" s="62"/>
      <c r="L37" s="62"/>
      <c r="M37" s="62"/>
      <c r="N37" s="62"/>
      <c r="O37" s="62"/>
    </row>
    <row r="38" spans="1:15" s="32" customFormat="1" ht="39" customHeight="1" x14ac:dyDescent="0.2">
      <c r="A38" s="63" t="s">
        <v>44</v>
      </c>
      <c r="B38" s="63"/>
      <c r="C38" s="63"/>
      <c r="D38" s="63"/>
      <c r="E38" s="63"/>
      <c r="F38" s="63"/>
      <c r="G38" s="63"/>
      <c r="H38" s="63"/>
      <c r="I38" s="63"/>
      <c r="J38" s="63"/>
      <c r="K38" s="63"/>
      <c r="L38" s="63"/>
      <c r="M38" s="63"/>
      <c r="N38" s="63"/>
      <c r="O38" s="63"/>
    </row>
    <row r="39" spans="1:15" s="32" customFormat="1" ht="27" customHeight="1" x14ac:dyDescent="0.2">
      <c r="A39" s="63" t="s">
        <v>41</v>
      </c>
      <c r="B39" s="63"/>
      <c r="C39" s="63"/>
      <c r="D39" s="63"/>
      <c r="E39" s="63"/>
      <c r="F39" s="63"/>
      <c r="G39" s="63"/>
      <c r="H39" s="63"/>
      <c r="I39" s="63"/>
      <c r="J39" s="63"/>
      <c r="K39" s="63"/>
      <c r="L39" s="63"/>
      <c r="M39" s="63"/>
      <c r="N39" s="63"/>
      <c r="O39" s="63"/>
    </row>
    <row r="40" spans="1:15" s="32" customFormat="1" ht="27" customHeight="1" x14ac:dyDescent="0.2">
      <c r="A40" s="63" t="s">
        <v>42</v>
      </c>
      <c r="B40" s="63"/>
      <c r="C40" s="63"/>
      <c r="D40" s="63"/>
      <c r="E40" s="63"/>
      <c r="F40" s="63"/>
      <c r="G40" s="63"/>
      <c r="H40" s="63"/>
      <c r="I40" s="63"/>
      <c r="J40" s="63"/>
      <c r="K40" s="63"/>
      <c r="L40" s="63"/>
      <c r="M40" s="63"/>
      <c r="N40" s="63"/>
      <c r="O40" s="63"/>
    </row>
    <row r="41" spans="1:15" x14ac:dyDescent="0.2">
      <c r="A41" s="54"/>
      <c r="B41" s="54"/>
      <c r="C41" s="54"/>
      <c r="D41" s="54"/>
      <c r="E41" s="54"/>
      <c r="F41" s="54"/>
      <c r="G41" s="54"/>
      <c r="H41" s="54"/>
      <c r="I41" s="54"/>
      <c r="J41" s="54"/>
      <c r="K41" s="43"/>
      <c r="L41" s="42"/>
      <c r="M41" s="42"/>
      <c r="N41" s="42"/>
      <c r="O41" s="42"/>
    </row>
    <row r="42" spans="1:15" ht="39.75" customHeight="1" x14ac:dyDescent="0.2">
      <c r="A42" s="52" t="s">
        <v>37</v>
      </c>
      <c r="B42" s="52"/>
      <c r="C42" s="52"/>
      <c r="D42" s="52"/>
      <c r="E42" s="52"/>
      <c r="F42" s="52"/>
      <c r="G42" s="52"/>
      <c r="H42" s="52"/>
      <c r="I42" s="52"/>
      <c r="J42" s="52"/>
      <c r="K42" s="52"/>
      <c r="L42" s="52"/>
      <c r="M42" s="42"/>
      <c r="N42" s="42"/>
      <c r="O42" s="42"/>
    </row>
    <row r="43" spans="1:15" x14ac:dyDescent="0.2">
      <c r="B43" s="42"/>
      <c r="C43" s="42"/>
      <c r="D43" s="42"/>
      <c r="E43" s="42"/>
      <c r="F43" s="42"/>
      <c r="G43" s="42"/>
      <c r="H43" s="42"/>
      <c r="I43" s="42"/>
      <c r="J43" s="42"/>
      <c r="K43" s="43"/>
      <c r="L43" s="42"/>
      <c r="M43" s="42"/>
      <c r="N43" s="42"/>
      <c r="O43" s="42"/>
    </row>
    <row r="45" spans="1:15" x14ac:dyDescent="0.2">
      <c r="D45" s="49"/>
    </row>
    <row r="47" spans="1:15" ht="143.25" customHeight="1" x14ac:dyDescent="0.2">
      <c r="D47" s="49"/>
    </row>
    <row r="49" spans="4:4" x14ac:dyDescent="0.2">
      <c r="D49" s="49"/>
    </row>
  </sheetData>
  <mergeCells count="16">
    <mergeCell ref="A42:L42"/>
    <mergeCell ref="B7:D7"/>
    <mergeCell ref="G7:H7"/>
    <mergeCell ref="A41:J41"/>
    <mergeCell ref="A2:J2"/>
    <mergeCell ref="B30:G30"/>
    <mergeCell ref="B31:G31"/>
    <mergeCell ref="B32:G32"/>
    <mergeCell ref="A4:L5"/>
    <mergeCell ref="A36:J36"/>
    <mergeCell ref="A28:J28"/>
    <mergeCell ref="A37:O37"/>
    <mergeCell ref="A38:O38"/>
    <mergeCell ref="A39:O39"/>
    <mergeCell ref="A40:O40"/>
    <mergeCell ref="A35:O35"/>
  </mergeCells>
  <phoneticPr fontId="2" type="noConversion"/>
  <pageMargins left="0.25" right="0.25" top="0.75" bottom="0.75" header="0.3" footer="0.3"/>
  <pageSetup paperSize="8"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Budgetausgleich 2021</vt:lpstr>
      <vt:lpstr>'Budgetausgleich 2021'!Druckbereich</vt:lpstr>
    </vt:vector>
  </TitlesOfParts>
  <Company>BWKG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Frech</dc:creator>
  <cp:lastModifiedBy>Kleemann, Mareike</cp:lastModifiedBy>
  <cp:lastPrinted>2022-02-04T12:27:10Z</cp:lastPrinted>
  <dcterms:created xsi:type="dcterms:W3CDTF">2007-03-09T09:17:29Z</dcterms:created>
  <dcterms:modified xsi:type="dcterms:W3CDTF">2022-02-07T15:38:48Z</dcterms:modified>
</cp:coreProperties>
</file>