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8_{CA95B4F6-F404-4D61-A980-770E148848C0}" xr6:coauthVersionLast="47" xr6:coauthVersionMax="47" xr10:uidLastSave="{00000000-0000-0000-0000-000000000000}"/>
  <bookViews>
    <workbookView xWindow="28680" yWindow="-120" windowWidth="29040" windowHeight="15840" xr2:uid="{00000000-000D-0000-FFFF-FFFF00000000}"/>
  </bookViews>
  <sheets>
    <sheet name="Anlage" sheetId="3" r:id="rId1"/>
  </sheets>
  <definedNames>
    <definedName name="_xlnm.Print_Area" localSheetId="0">Anlage!$A$1:$F$45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 i="3" l="1"/>
  <c r="C16" i="3" l="1"/>
  <c r="A33" i="3" l="1"/>
  <c r="B27" i="3"/>
  <c r="C29" i="3" l="1"/>
  <c r="B31" i="3"/>
  <c r="C31" i="3" l="1"/>
  <c r="B19" i="3"/>
  <c r="C20" i="3" l="1"/>
  <c r="C21" i="3" s="1"/>
  <c r="C22" i="3" s="1"/>
  <c r="C23" i="3" s="1"/>
  <c r="C32" i="3" s="1"/>
</calcChain>
</file>

<file path=xl/sharedStrings.xml><?xml version="1.0" encoding="utf-8"?>
<sst xmlns="http://schemas.openxmlformats.org/spreadsheetml/2006/main" count="40" uniqueCount="39">
  <si>
    <t>Krankenhaus (Name, Anschrift):</t>
  </si>
  <si>
    <t>davon: vollstationär</t>
  </si>
  <si>
    <t>davon: teilstationär</t>
  </si>
  <si>
    <t>IK:</t>
  </si>
  <si>
    <t>Nr.</t>
  </si>
  <si>
    <t>Hiermit wird die Richtigkeit der obigen Angaben bestätigt.</t>
  </si>
  <si>
    <t xml:space="preserve">Name: </t>
  </si>
  <si>
    <t xml:space="preserve">Datum: </t>
  </si>
  <si>
    <t>Unterschrift:</t>
  </si>
  <si>
    <t>Ansprechpartner (Name, E-Mailadresse, Telefonnummer):</t>
  </si>
  <si>
    <t>Leistungsbereich:</t>
  </si>
  <si>
    <t>Tagesbezogene Pauschale für den Leistungsbereich (gem. § 1 COVID-19-AusglZAV):</t>
  </si>
  <si>
    <t>Berechnung Höhe der Abschlagszahlung für den Leistungsbereich</t>
  </si>
  <si>
    <t>Differenz (Nr. 2 ./. Nr. 1)</t>
  </si>
  <si>
    <t>Hinweis zur Ermittlung der Behandlungstage gem. § 2 der Abschlagszahlungsvereinbarung:</t>
  </si>
  <si>
    <t>(Nr. 4 * tagesbezogene Pauschale)</t>
  </si>
  <si>
    <t>Berechnung Höhe des Zuschlags für den Leistungsbereich</t>
  </si>
  <si>
    <t>Jahreszahl des zuletzt vereinbarten Gesamtbetrages aus Nr. 7</t>
  </si>
  <si>
    <t>Höhe des prozentualen Zuschlags (Nr. 6 / Nr. 9)</t>
  </si>
  <si>
    <t>Höhe der Abschlagszahlung (Nr. 5 * 0,7)</t>
  </si>
  <si>
    <t>Ermittlung der Abschlagszahlungen nach der COVID-19-Abschlagszahlungsvereinbarung zur Übermittlung an die Landesbehörde</t>
  </si>
  <si>
    <t>1.1</t>
  </si>
  <si>
    <t>1.2</t>
  </si>
  <si>
    <t>7.1</t>
  </si>
  <si>
    <t>7.2</t>
  </si>
  <si>
    <t>8</t>
  </si>
  <si>
    <t>9</t>
  </si>
  <si>
    <t>10</t>
  </si>
  <si>
    <t>Tag/Datum der Antragsstellung:</t>
  </si>
  <si>
    <t>Hilfstabelle:</t>
  </si>
  <si>
    <t>vollständige Bankverbindung:</t>
  </si>
  <si>
    <t>Anlage zur Vereinbarung nach § 6a der Verordnung zur Regelung weiterer Maßnahmen zur wirtschaftlichen Sicherung der Krankenhäuser</t>
  </si>
  <si>
    <r>
      <t xml:space="preserve">Behandlungstage </t>
    </r>
    <r>
      <rPr>
        <b/>
        <sz val="11"/>
        <color theme="1"/>
        <rFont val="Calibri"/>
        <family val="2"/>
        <scheme val="minor"/>
      </rPr>
      <t>im Durchschnitt pro Tag</t>
    </r>
    <r>
      <rPr>
        <sz val="11"/>
        <color theme="1"/>
        <rFont val="Calibri"/>
        <family val="2"/>
        <scheme val="minor"/>
      </rPr>
      <t xml:space="preserve"> im I. Quartal 2022</t>
    </r>
  </si>
  <si>
    <t>Rückgang Belegungstage bis 18.04.2022 (Nr. 3 * 108)</t>
  </si>
  <si>
    <t>Anzahl der verbleibenden Tage des Jahres 2022 ab dem ersten Tag des Monats,
der auf die Antragstellung folgt</t>
  </si>
  <si>
    <r>
      <rPr>
        <u/>
        <sz val="11"/>
        <color theme="1"/>
        <rFont val="Calibri"/>
        <family val="2"/>
        <scheme val="minor"/>
      </rPr>
      <t>Voraussetzung § 1 Abs. 1 der VB erfüllt?</t>
    </r>
    <r>
      <rPr>
        <sz val="11"/>
        <color theme="1"/>
        <rFont val="Calibri"/>
        <family val="2"/>
        <scheme val="minor"/>
      </rPr>
      <t xml:space="preserve"> Für den Leistungsbereich im gesamten ersten Quartal des Jahres 2022 keine Ausgleichszahlungen nach § 21 Absatz 1b Satz 1 KHG erhalten</t>
    </r>
  </si>
  <si>
    <r>
      <t xml:space="preserve">Der Krankenhausträger ermittelt die Zahl der im Durchschnitt des ersten Quartals des Jahres 2022 pro Tag voll- oder teilstationär behandelten Patientinnen und Patienten getrennt für die Leistungsbereiche des KHEntgG und der BPflV. Das Ergebnis ist </t>
    </r>
    <r>
      <rPr>
        <b/>
        <u/>
        <sz val="9"/>
        <color theme="1"/>
        <rFont val="Calibri"/>
        <family val="2"/>
        <scheme val="minor"/>
      </rPr>
      <t>kaufmännisch auf zwei Nachkommastellen</t>
    </r>
    <r>
      <rPr>
        <b/>
        <sz val="9"/>
        <color theme="1"/>
        <rFont val="Calibri"/>
        <family val="2"/>
        <scheme val="minor"/>
      </rPr>
      <t xml:space="preserve"> zu runden. 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Diese Regelungen gelten auch im Leistungsbereich der BPflV.</t>
    </r>
  </si>
  <si>
    <r>
      <rPr>
        <b/>
        <u/>
        <sz val="10"/>
        <color theme="1"/>
        <rFont val="Calibri"/>
        <family val="2"/>
        <scheme val="minor"/>
      </rPr>
      <t>Vorsicht!</t>
    </r>
    <r>
      <rPr>
        <sz val="10"/>
        <color theme="1"/>
        <rFont val="Calibri"/>
        <family val="2"/>
        <scheme val="minor"/>
      </rPr>
      <t xml:space="preserve"> </t>
    </r>
    <r>
      <rPr>
        <sz val="9"/>
        <color theme="1"/>
        <rFont val="Calibri"/>
        <family val="2"/>
        <scheme val="minor"/>
      </rPr>
      <t xml:space="preserve">gem. § 4 Abs. 3: Die Zuschläge sind vom Krankenhaus ab dem ersten Tag des Monats, der auf die Antragstellung nach § 6 Absatz 4 der Verordnung folgt, </t>
    </r>
    <r>
      <rPr>
        <u/>
        <sz val="9"/>
        <color theme="1"/>
        <rFont val="Calibri"/>
        <family val="2"/>
        <scheme val="minor"/>
      </rPr>
      <t>frühestens jedoch ab dem Tag, der dem Tag der Genehmigung folgt</t>
    </r>
    <r>
      <rPr>
        <sz val="9"/>
        <color theme="1"/>
        <rFont val="Calibri"/>
        <family val="2"/>
        <scheme val="minor"/>
      </rPr>
      <t xml:space="preserve">, für Patientinnen und Patienten, die bis zum 31.12.2022 in das Krankenhaus aufgenommen werden, </t>
    </r>
    <r>
      <rPr>
        <u/>
        <sz val="9"/>
        <color theme="1"/>
        <rFont val="Calibri"/>
        <family val="2"/>
        <scheme val="minor"/>
      </rPr>
      <t>zu erheben.</t>
    </r>
    <r>
      <rPr>
        <sz val="9"/>
        <color theme="1"/>
        <rFont val="Calibri"/>
        <family val="2"/>
        <scheme val="minor"/>
      </rPr>
      <t xml:space="preserve"> </t>
    </r>
    <r>
      <rPr>
        <sz val="9"/>
        <color rgb="FFFF0000"/>
        <rFont val="Calibri"/>
        <family val="2"/>
        <scheme val="minor"/>
      </rPr>
      <t xml:space="preserve"> -&gt; Bei Antragsstellung auf voraussichtl. Genehmigungsdatum achten, sonst Divisor zu hoch!
Die zuständige Landesbehörde hat </t>
    </r>
    <r>
      <rPr>
        <u/>
        <sz val="9"/>
        <color rgb="FFFF0000"/>
        <rFont val="Calibri"/>
        <family val="2"/>
        <scheme val="minor"/>
      </rPr>
      <t>zwei Wochen</t>
    </r>
    <r>
      <rPr>
        <sz val="9"/>
        <color rgb="FFFF0000"/>
        <rFont val="Calibri"/>
        <family val="2"/>
        <scheme val="minor"/>
      </rPr>
      <t xml:space="preserve"> Zeit den eingegangen Antrag zu genehmigen.</t>
    </r>
  </si>
  <si>
    <t>Rechengröße zuletzt vereinbarter Gesamtbetrag (wenn Nr. 7.1 &lt; 2020: Nr. 7 *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</si>
</sst>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0\ \ "/>
    <numFmt numFmtId="165" formatCode="[Blue]#,##0\ \ ;[Red]\-#,##0\ \ "/>
    <numFmt numFmtId="166" formatCode="#,##0.00\ &quot;€&quot;"/>
    <numFmt numFmtId="167" formatCode="#,##0\ &quot;€&quot;"/>
  </numFmts>
  <fonts count="22" x14ac:knownFonts="1">
    <font>
      <sz val="11"/>
      <color theme="1"/>
      <name val="Calibri"/>
      <family val="2"/>
      <scheme val="minor"/>
    </font>
    <font>
      <b/>
      <u/>
      <sz val="12"/>
      <color theme="1"/>
      <name val="Calibri"/>
      <family val="2"/>
      <scheme val="minor"/>
    </font>
    <font>
      <b/>
      <sz val="11"/>
      <color theme="1"/>
      <name val="Calibri"/>
      <family val="2"/>
      <scheme val="minor"/>
    </font>
    <font>
      <b/>
      <sz val="12"/>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sz val="10"/>
      <name val="Arial"/>
      <family val="2"/>
    </font>
    <font>
      <sz val="11"/>
      <name val="Calibri"/>
      <family val="2"/>
      <scheme val="minor"/>
    </font>
    <font>
      <b/>
      <sz val="8"/>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u/>
      <sz val="9"/>
      <color theme="1"/>
      <name val="Calibri"/>
      <family val="2"/>
      <scheme val="minor"/>
    </font>
    <font>
      <b/>
      <u/>
      <sz val="10"/>
      <color theme="1"/>
      <name val="Calibri"/>
      <family val="2"/>
      <scheme val="minor"/>
    </font>
    <font>
      <sz val="9"/>
      <color rgb="FFFF0000"/>
      <name val="Calibri"/>
      <family val="2"/>
      <scheme val="minor"/>
    </font>
    <font>
      <sz val="8"/>
      <color theme="0" tint="-0.34998626667073579"/>
      <name val="Calibri"/>
      <family val="2"/>
      <scheme val="minor"/>
    </font>
    <font>
      <u/>
      <sz val="9"/>
      <color rgb="FFFF0000"/>
      <name val="Calibri"/>
      <family val="2"/>
      <scheme val="minor"/>
    </font>
    <font>
      <u/>
      <sz val="11"/>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theme="0"/>
        <bgColor indexed="64"/>
      </patternFill>
    </fill>
    <fill>
      <patternFill patternType="solid">
        <fgColor theme="0"/>
        <bgColor indexed="34"/>
      </patternFill>
    </fill>
  </fills>
  <borders count="21">
    <border>
      <left/>
      <right/>
      <top/>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164" fontId="4" fillId="0" borderId="3" applyFill="0" applyBorder="0" applyProtection="0">
      <alignment horizontal="right" vertical="center"/>
      <protection locked="0"/>
    </xf>
    <xf numFmtId="165" fontId="6" fillId="0" borderId="4" applyFill="0" applyBorder="0" applyProtection="0">
      <alignment horizontal="right" vertical="center"/>
      <protection locked="0"/>
    </xf>
    <xf numFmtId="0" fontId="10" fillId="0" borderId="0"/>
    <xf numFmtId="9" fontId="13" fillId="0" borderId="0" applyFont="0" applyFill="0" applyBorder="0" applyAlignment="0" applyProtection="0"/>
    <xf numFmtId="0" fontId="10" fillId="0" borderId="0"/>
  </cellStyleXfs>
  <cellXfs count="57">
    <xf numFmtId="0" fontId="0" fillId="0" borderId="0" xfId="0"/>
    <xf numFmtId="0" fontId="1" fillId="0" borderId="0" xfId="0" applyFont="1"/>
    <xf numFmtId="0" fontId="2" fillId="0" borderId="0" xfId="0" applyFont="1"/>
    <xf numFmtId="0" fontId="3" fillId="0" borderId="0" xfId="0" applyFont="1"/>
    <xf numFmtId="0" fontId="7" fillId="0" borderId="0" xfId="0" applyFont="1"/>
    <xf numFmtId="0" fontId="3" fillId="0" borderId="0" xfId="0" applyFont="1" applyAlignment="1"/>
    <xf numFmtId="0" fontId="9" fillId="0" borderId="0" xfId="0" applyFont="1"/>
    <xf numFmtId="0" fontId="2" fillId="0" borderId="0" xfId="0" applyFont="1" applyBorder="1"/>
    <xf numFmtId="0" fontId="0" fillId="0" borderId="5" xfId="0" applyBorder="1"/>
    <xf numFmtId="14" fontId="11" fillId="3" borderId="5" xfId="3" applyNumberFormat="1" applyFont="1" applyFill="1" applyBorder="1" applyAlignment="1" applyProtection="1">
      <alignment wrapText="1"/>
      <protection locked="0"/>
    </xf>
    <xf numFmtId="3" fontId="0" fillId="0" borderId="1" xfId="0" quotePrefix="1" applyNumberFormat="1" applyFont="1" applyBorder="1" applyAlignment="1">
      <alignment horizontal="left"/>
    </xf>
    <xf numFmtId="0" fontId="0" fillId="0" borderId="6" xfId="0" applyBorder="1" applyAlignment="1">
      <alignment horizontal="left" vertical="center"/>
    </xf>
    <xf numFmtId="0" fontId="0" fillId="0" borderId="7" xfId="0" applyBorder="1" applyAlignment="1">
      <alignment horizontal="left" vertical="center"/>
    </xf>
    <xf numFmtId="0" fontId="8" fillId="4" borderId="0" xfId="0" applyFont="1" applyFill="1" applyAlignment="1"/>
    <xf numFmtId="3" fontId="0" fillId="4" borderId="1" xfId="0" quotePrefix="1" applyNumberFormat="1" applyFont="1" applyFill="1" applyBorder="1" applyAlignment="1">
      <alignment horizontal="left"/>
    </xf>
    <xf numFmtId="16" fontId="0" fillId="0" borderId="0" xfId="0" applyNumberFormat="1"/>
    <xf numFmtId="0" fontId="0" fillId="0" borderId="8" xfId="0" applyFont="1" applyBorder="1" applyAlignment="1">
      <alignment horizontal="left"/>
    </xf>
    <xf numFmtId="0" fontId="0" fillId="0" borderId="8" xfId="0" applyFont="1" applyBorder="1" applyAlignment="1">
      <alignment horizontal="left" indent="2"/>
    </xf>
    <xf numFmtId="0" fontId="0" fillId="4" borderId="8" xfId="0" applyFont="1" applyFill="1" applyBorder="1" applyAlignment="1">
      <alignment horizontal="left"/>
    </xf>
    <xf numFmtId="0" fontId="0" fillId="0" borderId="8" xfId="0" applyFont="1" applyBorder="1" applyAlignment="1">
      <alignment wrapText="1"/>
    </xf>
    <xf numFmtId="4" fontId="11" fillId="3" borderId="10" xfId="3" applyNumberFormat="1" applyFont="1" applyFill="1" applyBorder="1" applyAlignment="1" applyProtection="1">
      <alignment horizontal="center" wrapText="1"/>
      <protection locked="0"/>
    </xf>
    <xf numFmtId="4" fontId="5" fillId="2" borderId="11" xfId="2" applyNumberFormat="1" applyFont="1" applyFill="1" applyBorder="1" applyAlignment="1" applyProtection="1">
      <alignment horizontal="center" vertical="center"/>
      <protection hidden="1"/>
    </xf>
    <xf numFmtId="166" fontId="5" fillId="2" borderId="12" xfId="2" applyNumberFormat="1" applyFont="1" applyFill="1" applyBorder="1" applyAlignment="1" applyProtection="1">
      <alignment horizontal="center" vertical="center"/>
      <protection hidden="1"/>
    </xf>
    <xf numFmtId="3" fontId="11" fillId="5" borderId="10" xfId="3" applyNumberFormat="1" applyFont="1" applyFill="1" applyBorder="1" applyAlignment="1" applyProtection="1">
      <alignment horizontal="center" wrapText="1"/>
      <protection locked="0"/>
    </xf>
    <xf numFmtId="166" fontId="11" fillId="3" borderId="10" xfId="3" applyNumberFormat="1" applyFont="1" applyFill="1" applyBorder="1" applyAlignment="1" applyProtection="1">
      <alignment horizontal="center" wrapText="1"/>
      <protection locked="0"/>
    </xf>
    <xf numFmtId="166" fontId="5" fillId="2" borderId="10" xfId="2" applyNumberFormat="1" applyFont="1" applyFill="1" applyBorder="1" applyAlignment="1" applyProtection="1">
      <alignment horizontal="center" vertical="center"/>
      <protection hidden="1"/>
    </xf>
    <xf numFmtId="0" fontId="11" fillId="3" borderId="13" xfId="3" applyNumberFormat="1" applyFont="1" applyFill="1" applyBorder="1" applyAlignment="1" applyProtection="1">
      <alignment horizontal="center" wrapText="1"/>
      <protection locked="0"/>
    </xf>
    <xf numFmtId="0" fontId="12" fillId="0" borderId="0" xfId="0" applyFont="1"/>
    <xf numFmtId="3" fontId="11" fillId="5" borderId="11" xfId="3" applyNumberFormat="1" applyFont="1" applyFill="1" applyBorder="1" applyAlignment="1" applyProtection="1">
      <alignment horizontal="center" wrapText="1"/>
      <protection locked="0"/>
    </xf>
    <xf numFmtId="166" fontId="0" fillId="0" borderId="0" xfId="0" applyNumberFormat="1"/>
    <xf numFmtId="10" fontId="5" fillId="2" borderId="14" xfId="4" applyNumberFormat="1" applyFont="1" applyFill="1" applyBorder="1" applyAlignment="1" applyProtection="1">
      <alignment horizontal="center" vertical="center"/>
      <protection hidden="1"/>
    </xf>
    <xf numFmtId="0" fontId="0" fillId="0" borderId="8" xfId="0" applyFont="1" applyBorder="1" applyAlignment="1">
      <alignment horizontal="left" wrapText="1"/>
    </xf>
    <xf numFmtId="3" fontId="0" fillId="0" borderId="1" xfId="0" quotePrefix="1" applyNumberFormat="1" applyFont="1" applyBorder="1" applyAlignment="1">
      <alignment horizontal="left" vertical="center"/>
    </xf>
    <xf numFmtId="4" fontId="5" fillId="2" borderId="9" xfId="2" applyNumberFormat="1" applyFont="1" applyFill="1" applyBorder="1" applyAlignment="1" applyProtection="1">
      <alignment horizontal="center" vertical="center"/>
      <protection hidden="1"/>
    </xf>
    <xf numFmtId="14" fontId="0" fillId="0" borderId="0" xfId="0" applyNumberFormat="1"/>
    <xf numFmtId="0" fontId="0" fillId="0" borderId="0" xfId="0" applyNumberFormat="1"/>
    <xf numFmtId="0" fontId="19" fillId="0" borderId="0" xfId="0" applyFont="1"/>
    <xf numFmtId="0" fontId="19" fillId="0" borderId="15" xfId="0" applyFont="1" applyBorder="1"/>
    <xf numFmtId="0" fontId="19" fillId="0" borderId="16" xfId="0" applyFont="1" applyBorder="1"/>
    <xf numFmtId="0" fontId="19" fillId="0" borderId="17" xfId="0" applyFont="1" applyBorder="1"/>
    <xf numFmtId="0" fontId="19" fillId="0" borderId="18" xfId="0" applyFont="1" applyBorder="1"/>
    <xf numFmtId="0" fontId="19" fillId="0" borderId="19" xfId="0" applyFont="1" applyBorder="1"/>
    <xf numFmtId="0" fontId="19" fillId="0" borderId="20" xfId="0" applyFont="1" applyBorder="1"/>
    <xf numFmtId="166" fontId="11" fillId="3" borderId="2" xfId="3" applyNumberFormat="1" applyFont="1" applyFill="1" applyBorder="1" applyAlignment="1" applyProtection="1">
      <alignment horizontal="center" vertical="center" wrapText="1"/>
      <protection locked="0"/>
    </xf>
    <xf numFmtId="0" fontId="0" fillId="4" borderId="8" xfId="0" applyFont="1" applyFill="1" applyBorder="1" applyAlignment="1">
      <alignment horizontal="left" vertical="center" wrapText="1"/>
    </xf>
    <xf numFmtId="3" fontId="5" fillId="2" borderId="11" xfId="2" applyNumberFormat="1" applyFont="1" applyFill="1" applyBorder="1" applyAlignment="1" applyProtection="1">
      <alignment horizontal="center" vertical="center"/>
      <protection hidden="1"/>
    </xf>
    <xf numFmtId="2" fontId="0" fillId="0" borderId="0" xfId="0" applyNumberFormat="1"/>
    <xf numFmtId="0" fontId="15" fillId="0" borderId="0" xfId="0" applyFont="1" applyAlignment="1">
      <alignment horizontal="left" vertical="top" wrapText="1"/>
    </xf>
    <xf numFmtId="0" fontId="0" fillId="0" borderId="2" xfId="0" applyBorder="1" applyAlignment="1">
      <alignment horizontal="left"/>
    </xf>
    <xf numFmtId="0" fontId="11" fillId="3" borderId="6" xfId="3" applyNumberFormat="1" applyFont="1" applyFill="1" applyBorder="1" applyAlignment="1" applyProtection="1">
      <alignment horizontal="center" wrapText="1"/>
      <protection locked="0"/>
    </xf>
    <xf numFmtId="0" fontId="11" fillId="3" borderId="7" xfId="3" applyNumberFormat="1" applyFont="1" applyFill="1" applyBorder="1" applyAlignment="1" applyProtection="1">
      <alignment horizontal="center" wrapText="1"/>
      <protection locked="0"/>
    </xf>
    <xf numFmtId="0" fontId="0" fillId="0" borderId="2" xfId="0" applyBorder="1" applyAlignment="1">
      <alignment horizontal="left" vertical="center"/>
    </xf>
    <xf numFmtId="167" fontId="11" fillId="3" borderId="6" xfId="3" applyNumberFormat="1" applyFont="1" applyFill="1" applyBorder="1" applyAlignment="1" applyProtection="1">
      <alignment horizontal="center" wrapText="1"/>
      <protection locked="0"/>
    </xf>
    <xf numFmtId="167" fontId="11" fillId="3" borderId="7" xfId="3" applyNumberFormat="1" applyFont="1" applyFill="1" applyBorder="1" applyAlignment="1" applyProtection="1">
      <alignment horizontal="center" wrapText="1"/>
      <protection locked="0"/>
    </xf>
    <xf numFmtId="0" fontId="7" fillId="0" borderId="0" xfId="0" applyFont="1" applyAlignment="1">
      <alignment horizontal="left" vertical="top" wrapText="1"/>
    </xf>
    <xf numFmtId="14" fontId="11" fillId="3" borderId="6" xfId="3" applyNumberFormat="1" applyFont="1" applyFill="1" applyBorder="1" applyAlignment="1" applyProtection="1">
      <alignment horizontal="center" wrapText="1"/>
      <protection locked="0"/>
    </xf>
    <xf numFmtId="14" fontId="11" fillId="3" borderId="7" xfId="3" applyNumberFormat="1" applyFont="1" applyFill="1" applyBorder="1" applyAlignment="1" applyProtection="1">
      <alignment horizontal="center" wrapText="1"/>
      <protection locked="0"/>
    </xf>
  </cellXfs>
  <cellStyles count="6">
    <cellStyle name="0_Stellen__" xfId="2" xr:uid="{00000000-0005-0000-0000-000000000000}"/>
    <cellStyle name="0_Stellen__gr" xfId="1" xr:uid="{00000000-0005-0000-0000-000001000000}"/>
    <cellStyle name="Prozent" xfId="4" builtinId="5"/>
    <cellStyle name="Standard" xfId="0" builtinId="0"/>
    <cellStyle name="Standard 2 2" xfId="3" xr:uid="{00000000-0005-0000-0000-000004000000}"/>
    <cellStyle name="Standard 3 2" xfId="5" xr:uid="{00000000-0005-0000-0000-000005000000}"/>
  </cellStyles>
  <dxfs count="3">
    <dxf>
      <fill>
        <patternFill>
          <bgColor theme="0"/>
        </patternFill>
      </fill>
    </dxf>
    <dxf>
      <font>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showGridLines="0" tabSelected="1" zoomScaleNormal="100" workbookViewId="0">
      <selection activeCell="F12" sqref="F12"/>
    </sheetView>
  </sheetViews>
  <sheetFormatPr baseColWidth="10" defaultRowHeight="15" x14ac:dyDescent="0.25"/>
  <cols>
    <col min="1" max="1" width="8" customWidth="1"/>
    <col min="2" max="2" width="81.140625" customWidth="1"/>
    <col min="3" max="3" width="19.140625" customWidth="1"/>
    <col min="4" max="4" width="10.5703125" customWidth="1"/>
    <col min="5" max="5" width="10.42578125" style="2" bestFit="1" customWidth="1"/>
    <col min="6" max="6" width="13.7109375" customWidth="1"/>
    <col min="10" max="10" width="14" customWidth="1"/>
    <col min="12" max="12" width="29.85546875" customWidth="1"/>
  </cols>
  <sheetData>
    <row r="1" spans="1:7" ht="17.25" x14ac:dyDescent="0.3">
      <c r="A1" s="13" t="s">
        <v>31</v>
      </c>
      <c r="B1" s="2"/>
    </row>
    <row r="2" spans="1:7" ht="15.75" x14ac:dyDescent="0.25">
      <c r="A2" s="5" t="s">
        <v>20</v>
      </c>
      <c r="B2" s="2"/>
    </row>
    <row r="3" spans="1:7" ht="17.25" customHeight="1" x14ac:dyDescent="0.25">
      <c r="A3" s="3"/>
    </row>
    <row r="4" spans="1:7" ht="17.25" customHeight="1" x14ac:dyDescent="0.25"/>
    <row r="5" spans="1:7" x14ac:dyDescent="0.25">
      <c r="A5" s="48" t="s">
        <v>0</v>
      </c>
      <c r="B5" s="48"/>
      <c r="C5" s="49"/>
      <c r="D5" s="50"/>
    </row>
    <row r="6" spans="1:7" x14ac:dyDescent="0.25">
      <c r="A6" s="48" t="s">
        <v>9</v>
      </c>
      <c r="B6" s="48"/>
      <c r="C6" s="49"/>
      <c r="D6" s="50"/>
    </row>
    <row r="7" spans="1:7" x14ac:dyDescent="0.25">
      <c r="A7" s="48" t="s">
        <v>3</v>
      </c>
      <c r="B7" s="48"/>
      <c r="C7" s="49"/>
      <c r="D7" s="50"/>
    </row>
    <row r="8" spans="1:7" x14ac:dyDescent="0.25">
      <c r="A8" s="48" t="s">
        <v>10</v>
      </c>
      <c r="B8" s="48"/>
      <c r="C8" s="49"/>
      <c r="D8" s="50"/>
    </row>
    <row r="9" spans="1:7" ht="50.25" customHeight="1" x14ac:dyDescent="0.25">
      <c r="A9" s="51" t="s">
        <v>30</v>
      </c>
      <c r="B9" s="51"/>
      <c r="C9" s="49"/>
      <c r="D9" s="50"/>
      <c r="G9" s="4"/>
    </row>
    <row r="10" spans="1:7" x14ac:dyDescent="0.25">
      <c r="A10" s="11" t="s">
        <v>11</v>
      </c>
      <c r="B10" s="12"/>
      <c r="C10" s="52"/>
      <c r="D10" s="53"/>
    </row>
    <row r="11" spans="1:7" x14ac:dyDescent="0.25">
      <c r="A11" s="11" t="s">
        <v>28</v>
      </c>
      <c r="B11" s="12"/>
      <c r="C11" s="55"/>
      <c r="D11" s="56"/>
    </row>
    <row r="13" spans="1:7" ht="15.75" x14ac:dyDescent="0.25">
      <c r="B13" s="1"/>
    </row>
    <row r="14" spans="1:7" ht="15.75" x14ac:dyDescent="0.25">
      <c r="A14" s="5" t="s">
        <v>12</v>
      </c>
      <c r="B14" s="1"/>
      <c r="E14"/>
    </row>
    <row r="15" spans="1:7" x14ac:dyDescent="0.25">
      <c r="A15" s="10" t="s">
        <v>4</v>
      </c>
      <c r="B15" s="17"/>
      <c r="C15" s="23"/>
      <c r="E15"/>
    </row>
    <row r="16" spans="1:7" ht="15" customHeight="1" x14ac:dyDescent="0.25">
      <c r="A16" s="10">
        <v>1</v>
      </c>
      <c r="B16" s="16" t="s">
        <v>32</v>
      </c>
      <c r="C16" s="33" t="str">
        <f>IF(AND(C18="",C17=""),"",ROUND(C17+C18,2))</f>
        <v/>
      </c>
      <c r="E16"/>
      <c r="F16" s="15"/>
      <c r="G16" s="6" t="s">
        <v>14</v>
      </c>
    </row>
    <row r="17" spans="1:15" ht="15" customHeight="1" x14ac:dyDescent="0.25">
      <c r="A17" s="10" t="s">
        <v>21</v>
      </c>
      <c r="B17" s="17" t="s">
        <v>1</v>
      </c>
      <c r="C17" s="20"/>
      <c r="F17" s="15"/>
      <c r="G17" s="54" t="s">
        <v>36</v>
      </c>
      <c r="H17" s="54"/>
      <c r="I17" s="54"/>
      <c r="J17" s="54"/>
      <c r="K17" s="54"/>
      <c r="L17" s="54"/>
    </row>
    <row r="18" spans="1:15" x14ac:dyDescent="0.25">
      <c r="A18" s="10" t="s">
        <v>22</v>
      </c>
      <c r="B18" s="17" t="s">
        <v>2</v>
      </c>
      <c r="C18" s="20"/>
      <c r="G18" s="54"/>
      <c r="H18" s="54"/>
      <c r="I18" s="54"/>
      <c r="J18" s="54"/>
      <c r="K18" s="54"/>
      <c r="L18" s="54"/>
    </row>
    <row r="19" spans="1:15" x14ac:dyDescent="0.25">
      <c r="A19" s="10">
        <v>2</v>
      </c>
      <c r="B19" s="18" t="str">
        <f>"Referenzwert 2019"&amp;" "&amp;C8</f>
        <v xml:space="preserve">Referenzwert 2019 </v>
      </c>
      <c r="C19" s="20"/>
      <c r="G19" s="54"/>
      <c r="H19" s="54"/>
      <c r="I19" s="54"/>
      <c r="J19" s="54"/>
      <c r="K19" s="54"/>
      <c r="L19" s="54"/>
    </row>
    <row r="20" spans="1:15" x14ac:dyDescent="0.25">
      <c r="A20" s="10">
        <v>3</v>
      </c>
      <c r="B20" s="16" t="s">
        <v>13</v>
      </c>
      <c r="C20" s="21" t="str">
        <f>IF(AND(C16="",C19=""),"",IF(C16&lt;C19,C19-C16,""))</f>
        <v/>
      </c>
      <c r="G20" s="54"/>
      <c r="H20" s="54"/>
      <c r="I20" s="54"/>
      <c r="J20" s="54"/>
      <c r="K20" s="54"/>
      <c r="L20" s="54"/>
    </row>
    <row r="21" spans="1:15" x14ac:dyDescent="0.25">
      <c r="A21" s="14">
        <v>4</v>
      </c>
      <c r="B21" s="18" t="s">
        <v>33</v>
      </c>
      <c r="C21" s="21" t="str">
        <f>IF(C20="","",C20*108)</f>
        <v/>
      </c>
      <c r="G21" s="54"/>
      <c r="H21" s="54"/>
      <c r="I21" s="54"/>
      <c r="J21" s="54"/>
      <c r="K21" s="54"/>
      <c r="L21" s="54"/>
    </row>
    <row r="22" spans="1:15" x14ac:dyDescent="0.25">
      <c r="A22" s="10">
        <v>5</v>
      </c>
      <c r="B22" s="19" t="s">
        <v>15</v>
      </c>
      <c r="C22" s="25" t="str">
        <f>IF(C21="","",C21*$C$10)</f>
        <v/>
      </c>
      <c r="E22" s="7"/>
      <c r="G22" s="54"/>
      <c r="H22" s="54"/>
      <c r="I22" s="54"/>
      <c r="J22" s="54"/>
      <c r="K22" s="54"/>
      <c r="L22" s="54"/>
    </row>
    <row r="23" spans="1:15" x14ac:dyDescent="0.25">
      <c r="A23" s="10">
        <v>6</v>
      </c>
      <c r="B23" s="19" t="s">
        <v>19</v>
      </c>
      <c r="C23" s="22" t="str">
        <f>IF(C22="","",ROUND(C22*0.7,2))</f>
        <v/>
      </c>
      <c r="E23" s="7"/>
    </row>
    <row r="24" spans="1:15" ht="15" customHeight="1" x14ac:dyDescent="0.25">
      <c r="E24"/>
    </row>
    <row r="25" spans="1:15" ht="15" customHeight="1" x14ac:dyDescent="0.25">
      <c r="A25" s="5" t="s">
        <v>16</v>
      </c>
      <c r="C25" s="8"/>
      <c r="E25"/>
    </row>
    <row r="26" spans="1:15" ht="15" customHeight="1" x14ac:dyDescent="0.25">
      <c r="A26" s="10" t="s">
        <v>4</v>
      </c>
      <c r="B26" s="17"/>
      <c r="C26" s="28"/>
      <c r="E26"/>
      <c r="N26" s="36" t="s">
        <v>29</v>
      </c>
    </row>
    <row r="27" spans="1:15" ht="15" customHeight="1" x14ac:dyDescent="0.25">
      <c r="A27" s="10">
        <v>7</v>
      </c>
      <c r="B27" s="16" t="str">
        <f>IF(C8="KHEntgG","Zuletzt vereinbarter Gesamtbetrag für den Leistungsbereich (gem. § 4 Abs. 1)    1)","Zuletzt vereinbarter Gesamtbetrag für den Leistungsbereich (gem. § 4 Abs. 1)")</f>
        <v>Zuletzt vereinbarter Gesamtbetrag für den Leistungsbereich (gem. § 4 Abs. 1)</v>
      </c>
      <c r="C27" s="24"/>
      <c r="E27"/>
      <c r="N27" s="40">
        <v>5</v>
      </c>
      <c r="O27" s="37">
        <v>31</v>
      </c>
    </row>
    <row r="28" spans="1:15" ht="15" customHeight="1" x14ac:dyDescent="0.25">
      <c r="A28" s="10" t="s">
        <v>23</v>
      </c>
      <c r="B28" s="16" t="s">
        <v>17</v>
      </c>
      <c r="C28" s="26"/>
      <c r="E28" s="34"/>
      <c r="N28" s="41">
        <v>6</v>
      </c>
      <c r="O28" s="38">
        <v>30</v>
      </c>
    </row>
    <row r="29" spans="1:15" ht="15" customHeight="1" x14ac:dyDescent="0.25">
      <c r="A29" s="10" t="s">
        <v>24</v>
      </c>
      <c r="B29" s="16" t="s">
        <v>38</v>
      </c>
      <c r="C29" s="25">
        <f>IF(C8="KHEntgG",IF(C27="","",IF(C28&lt;=2019,C27*0.8,C27)),0)</f>
        <v>0</v>
      </c>
      <c r="D29" s="46"/>
      <c r="E29" s="35"/>
      <c r="N29" s="41">
        <v>7</v>
      </c>
      <c r="O29" s="38">
        <v>31</v>
      </c>
    </row>
    <row r="30" spans="1:15" ht="29.25" customHeight="1" x14ac:dyDescent="0.25">
      <c r="A30" s="32" t="s">
        <v>25</v>
      </c>
      <c r="B30" s="31" t="s">
        <v>34</v>
      </c>
      <c r="C30" s="45">
        <f>IF(C11&lt;&gt;"",(44926-C11)-(VLOOKUP(MONTH(C11),$N$27:$O$35,2,0)-DAY(C11)),0)</f>
        <v>0</v>
      </c>
      <c r="E30" s="29"/>
      <c r="G30" s="4"/>
      <c r="N30" s="41">
        <v>8</v>
      </c>
      <c r="O30" s="38">
        <v>31</v>
      </c>
    </row>
    <row r="31" spans="1:15" ht="15" customHeight="1" x14ac:dyDescent="0.25">
      <c r="A31" s="10" t="s">
        <v>26</v>
      </c>
      <c r="B31" s="16" t="str">
        <f>IF(C8="KHEntgG","Verbleibender Anteil von Nr. 7.2 (Nr. 7.2 * (Nr. 8 / 365)","Verbleibender Anteil von Nr. 7 (Nr. 7 * (Nr. 8 / 365)")</f>
        <v>Verbleibender Anteil von Nr. 7 (Nr. 7 * (Nr. 8 / 365)</v>
      </c>
      <c r="C31" s="25">
        <f>IF(C29=0,C27*(C30/365),IF(C28&lt;2020,C29*(C30/365),C27*(C30/365)))</f>
        <v>0</v>
      </c>
      <c r="D31" s="29"/>
      <c r="E31"/>
      <c r="G31" s="47" t="s">
        <v>37</v>
      </c>
      <c r="H31" s="47"/>
      <c r="I31" s="47"/>
      <c r="J31" s="47"/>
      <c r="K31" s="47"/>
      <c r="L31" s="47"/>
      <c r="N31" s="41">
        <v>9</v>
      </c>
      <c r="O31" s="38">
        <v>30</v>
      </c>
    </row>
    <row r="32" spans="1:15" ht="15" customHeight="1" x14ac:dyDescent="0.25">
      <c r="A32" s="10" t="s">
        <v>27</v>
      </c>
      <c r="B32" s="18" t="s">
        <v>18</v>
      </c>
      <c r="C32" s="30">
        <f>IF(C31&gt;0,ROUND(C23/C31,4),0)</f>
        <v>0</v>
      </c>
      <c r="E32"/>
      <c r="G32" s="47"/>
      <c r="H32" s="47"/>
      <c r="I32" s="47"/>
      <c r="J32" s="47"/>
      <c r="K32" s="47"/>
      <c r="L32" s="47"/>
      <c r="N32" s="41">
        <v>10</v>
      </c>
      <c r="O32" s="38">
        <v>31</v>
      </c>
    </row>
    <row r="33" spans="1:15" ht="15" customHeight="1" x14ac:dyDescent="0.25">
      <c r="A33" s="27" t="str">
        <f>IF(C8="KHEntgG","1) KHEntgG: wenn zuletzt vereinbarter Gesamtbetrag vor dem Budgetjahr 2020, erfolgt pauschale Bereinigung der Pflegepersonalkosten gem. § 4 Abs. 1 der Vereinbarung","")</f>
        <v/>
      </c>
      <c r="E33"/>
      <c r="G33" s="47"/>
      <c r="H33" s="47"/>
      <c r="I33" s="47"/>
      <c r="J33" s="47"/>
      <c r="K33" s="47"/>
      <c r="L33" s="47"/>
      <c r="N33" s="41">
        <v>11</v>
      </c>
      <c r="O33" s="38">
        <v>30</v>
      </c>
    </row>
    <row r="34" spans="1:15" ht="36" customHeight="1" x14ac:dyDescent="0.25">
      <c r="A34" s="32">
        <v>11</v>
      </c>
      <c r="B34" s="44" t="s">
        <v>35</v>
      </c>
      <c r="C34" s="43"/>
      <c r="E34"/>
      <c r="G34" s="47"/>
      <c r="H34" s="47"/>
      <c r="I34" s="47"/>
      <c r="J34" s="47"/>
      <c r="K34" s="47"/>
      <c r="L34" s="47"/>
      <c r="N34" s="41"/>
      <c r="O34" s="38"/>
    </row>
    <row r="35" spans="1:15" ht="15" customHeight="1" x14ac:dyDescent="0.25">
      <c r="E35"/>
      <c r="G35" s="47"/>
      <c r="H35" s="47"/>
      <c r="I35" s="47"/>
      <c r="J35" s="47"/>
      <c r="K35" s="47"/>
      <c r="L35" s="47"/>
      <c r="N35" s="42">
        <v>12</v>
      </c>
      <c r="O35" s="39">
        <v>31</v>
      </c>
    </row>
    <row r="36" spans="1:15" ht="15" customHeight="1" x14ac:dyDescent="0.25">
      <c r="E36"/>
    </row>
    <row r="37" spans="1:15" x14ac:dyDescent="0.25">
      <c r="A37" t="s">
        <v>5</v>
      </c>
    </row>
    <row r="39" spans="1:15" x14ac:dyDescent="0.25">
      <c r="A39" t="s">
        <v>6</v>
      </c>
      <c r="B39" s="9"/>
    </row>
    <row r="41" spans="1:15" x14ac:dyDescent="0.25">
      <c r="A41" t="s">
        <v>7</v>
      </c>
      <c r="B41" s="9"/>
    </row>
    <row r="43" spans="1:15" x14ac:dyDescent="0.25">
      <c r="A43" t="s">
        <v>8</v>
      </c>
    </row>
    <row r="45" spans="1:15" x14ac:dyDescent="0.25">
      <c r="B45" s="8"/>
    </row>
  </sheetData>
  <mergeCells count="14">
    <mergeCell ref="G31:L35"/>
    <mergeCell ref="A5:B5"/>
    <mergeCell ref="C5:D5"/>
    <mergeCell ref="A6:B6"/>
    <mergeCell ref="C6:D6"/>
    <mergeCell ref="A8:B8"/>
    <mergeCell ref="C8:D8"/>
    <mergeCell ref="A9:B9"/>
    <mergeCell ref="C9:D9"/>
    <mergeCell ref="C10:D10"/>
    <mergeCell ref="A7:B7"/>
    <mergeCell ref="C7:D7"/>
    <mergeCell ref="G17:L22"/>
    <mergeCell ref="C11:D11"/>
  </mergeCells>
  <conditionalFormatting sqref="A28:C28">
    <cfRule type="expression" dxfId="2" priority="3">
      <formula>$C$8="BPflV"</formula>
    </cfRule>
  </conditionalFormatting>
  <conditionalFormatting sqref="A29:C29">
    <cfRule type="expression" dxfId="1" priority="2">
      <formula>$C$8="BPflV"</formula>
    </cfRule>
  </conditionalFormatting>
  <conditionalFormatting sqref="C28:C29">
    <cfRule type="expression" dxfId="0" priority="1">
      <formula>$C$8="BPflV"</formula>
    </cfRule>
  </conditionalFormatting>
  <dataValidations count="2">
    <dataValidation type="list" allowBlank="1" showInputMessage="1" showErrorMessage="1" sqref="C8:D8" xr:uid="{00000000-0002-0000-0000-000000000000}">
      <formula1>"BPflV,KHEntgG, ,"</formula1>
    </dataValidation>
    <dataValidation type="list" allowBlank="1" showInputMessage="1" showErrorMessage="1" sqref="C34" xr:uid="{00000000-0002-0000-0000-000001000000}">
      <formula1>"Ja, Nein,"</formula1>
    </dataValidation>
  </dataValidations>
  <pageMargins left="0.74803149606299213" right="0.23622047244094491" top="0.23622047244094491" bottom="0.27559055118110237" header="0.15748031496062992" footer="0.15748031496062992"/>
  <pageSetup paperSize="9"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vt:lpstr>
      <vt:lpstr>Anlage!Druckbereich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2022-07-07T07:41:13Z</dcterms:modified>
</cp:coreProperties>
</file>