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8_{CA95B4F6-F404-4D61-A980-770E148848C0}" xr6:coauthVersionLast="47" xr6:coauthVersionMax="47" xr10:uidLastSave="{00000000-0000-0000-0000-000000000000}"/>
  <bookViews>
    <workbookView xWindow="28680" yWindow="-120" windowWidth="29040" windowHeight="15840" xr2:uid="{00000000-000D-0000-FFFF-FFFF00000000}"/>
  </bookViews>
  <sheets>
    <sheet name="Anlage" sheetId="3" r:id="rId1"/>
  </sheets>
  <definedNames>
    <definedName name="_xlnm.Print_Area" localSheetId="0">Anlage!$A$1:$F$45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 i="3" l="1"/>
  <c r="C16" i="3" l="1"/>
  <c r="A33" i="3" l="1"/>
  <c r="B27" i="3"/>
  <c r="C29" i="3" l="1"/>
  <c r="B31" i="3"/>
  <c r="C31" i="3" l="1"/>
  <c r="B19" i="3"/>
  <c r="C20" i="3" l="1"/>
  <c r="C21" i="3" s="1"/>
  <c r="C22" i="3" s="1"/>
  <c r="C23" i="3" s="1"/>
  <c r="C32" i="3" s="1"/>
</calcChain>
</file>

<file path=xl/sharedStrings.xml><?xml version="1.0" encoding="utf-8"?>
<sst xmlns="http://schemas.openxmlformats.org/spreadsheetml/2006/main" count="40" uniqueCount="39">
  <si>
    <t>Krankenhaus (Name, Anschrift):</t>
  </si>
  <si>
    <t>davon: vollstationär</t>
  </si>
  <si>
    <t>davon: teilstationär</t>
  </si>
  <si>
    <t>IK:</t>
  </si>
  <si>
    <t>Nr.</t>
  </si>
  <si>
    <t>Hiermit wird die Richtigkeit der obigen Angaben bestätigt.</t>
  </si>
  <si>
    <t xml:space="preserve">Name: </t>
  </si>
  <si>
    <t xml:space="preserve">Datum: </t>
  </si>
  <si>
    <t>Unterschrift:</t>
  </si>
  <si>
    <t>Ansprechpartner (Name, E-Mailadresse, Telefonnummer):</t>
  </si>
  <si>
    <t>Leistungsbereich:</t>
  </si>
  <si>
    <t>Tagesbezogene Pauschale für den Leistungsbereich (gem. § 1 COVID-19-AusglZAV):</t>
  </si>
  <si>
    <t>Berechnung Höhe der Abschlagszahlung für den Leistungsbereich</t>
  </si>
  <si>
    <t>Differenz (Nr. 2 ./. Nr. 1)</t>
  </si>
  <si>
    <t>Hinweis zur Ermittlung der Behandlungstage gem. § 2 der Abschlagszahlungsvereinbarung:</t>
  </si>
  <si>
    <t>(Nr. 4 * tagesbezogene Pauschale)</t>
  </si>
  <si>
    <t>Berechnung Höhe des Zuschlags für den Leistungsbereich</t>
  </si>
  <si>
    <t>Jahreszahl des zuletzt vereinbarten Gesamtbetrages aus Nr. 7</t>
  </si>
  <si>
    <t>Höhe des prozentualen Zuschlags (Nr. 6 / Nr. 9)</t>
  </si>
  <si>
    <t>Höhe der Abschlagszahlung (Nr. 5 * 0,7)</t>
  </si>
  <si>
    <t>Ermittlung der Abschlagszahlungen nach der COVID-19-Abschlagszahlungsvereinbarung zur Übermittlung an die Landesbehörde</t>
  </si>
  <si>
    <t>1.1</t>
  </si>
  <si>
    <t>1.2</t>
  </si>
  <si>
    <t>7.1</t>
  </si>
  <si>
    <t>7.2</t>
  </si>
  <si>
    <t>8</t>
  </si>
  <si>
    <t>9</t>
  </si>
  <si>
    <t>10</t>
  </si>
  <si>
    <t>Tag/Datum der Antragsstellung:</t>
  </si>
  <si>
    <t>Hilfstabelle:</t>
  </si>
  <si>
    <t>vollständige Bankverbindung:</t>
  </si>
  <si>
    <t>Anlage zur Vereinbarung nach § 6a der Verordnung zur Regelung weiterer Maßnahmen zur wirtschaftlichen Sicherung der Krankenhäuser</t>
  </si>
  <si>
    <r>
      <t xml:space="preserve">Behandlungstage </t>
    </r>
    <r>
      <rPr>
        <b/>
        <sz val="11"/>
        <color theme="1"/>
        <rFont val="Calibri"/>
        <family val="2"/>
        <scheme val="minor"/>
      </rPr>
      <t>im Durchschnitt pro Tag</t>
    </r>
    <r>
      <rPr>
        <sz val="11"/>
        <color theme="1"/>
        <rFont val="Calibri"/>
        <family val="2"/>
        <scheme val="minor"/>
      </rPr>
      <t xml:space="preserve"> im I. Quartal 2022</t>
    </r>
  </si>
  <si>
    <t>Rückgang Belegungstage bis 18.04.2022 (Nr. 3 * 108)</t>
  </si>
  <si>
    <t>Anzahl der verbleibenden Tage des Jahres 2022 ab dem ersten Tag des Monats,
der auf die Antragstellung folgt</t>
  </si>
  <si>
    <r>
      <rPr>
        <u/>
        <sz val="11"/>
        <color theme="1"/>
        <rFont val="Calibri"/>
        <family val="2"/>
        <scheme val="minor"/>
      </rPr>
      <t>Voraussetzung § 1 Abs. 1 der VB erfüllt?</t>
    </r>
    <r>
      <rPr>
        <sz val="11"/>
        <color theme="1"/>
        <rFont val="Calibri"/>
        <family val="2"/>
        <scheme val="minor"/>
      </rPr>
      <t xml:space="preserve"> Für den Leistungsbereich im gesamten ersten Quartal des Jahres 2022 keine Ausgleichszahlungen nach § 21 Absatz 1b Satz 1 KHG erhalten</t>
    </r>
  </si>
  <si>
    <r>
      <t xml:space="preserve">Der Krankenhausträger ermittelt die Zahl der im Durchschnitt des ersten Quartals des Jahres 2022 pro Tag voll- oder teilstationär behandelten Patientinnen und Patienten getrennt für die Leistungsbereiche des KHEntgG und der BPflV. Das Ergebnis ist </t>
    </r>
    <r>
      <rPr>
        <b/>
        <u/>
        <sz val="9"/>
        <color theme="1"/>
        <rFont val="Calibri"/>
        <family val="2"/>
        <scheme val="minor"/>
      </rPr>
      <t>kaufmännisch auf zwei Nachkommastellen</t>
    </r>
    <r>
      <rPr>
        <b/>
        <sz val="9"/>
        <color theme="1"/>
        <rFont val="Calibri"/>
        <family val="2"/>
        <scheme val="minor"/>
      </rPr>
      <t xml:space="preserve"> zu runden. Bei vollstationären Behandlungen ist der Aufnahmetag und jeder weitere Behandlungstag mit Ausnahme des Entlassungstages zu berücksichtigen. Bei Entlassung am Aufnahmetag ist der Aufnahmetag als Behandlungstag zu zählen. Bei teilstationärer Behandlung ist der Aufnahmetag und jeder weitere Behandlungstag zu berücksichtigen.
Diese Regelungen gelten auch im Leistungsbereich der BPflV.</t>
    </r>
  </si>
  <si>
    <r>
      <rPr>
        <b/>
        <u/>
        <sz val="10"/>
        <color theme="1"/>
        <rFont val="Calibri"/>
        <family val="2"/>
        <scheme val="minor"/>
      </rPr>
      <t>Vorsicht!</t>
    </r>
    <r>
      <rPr>
        <sz val="10"/>
        <color theme="1"/>
        <rFont val="Calibri"/>
        <family val="2"/>
        <scheme val="minor"/>
      </rPr>
      <t xml:space="preserve"> </t>
    </r>
    <r>
      <rPr>
        <sz val="9"/>
        <color theme="1"/>
        <rFont val="Calibri"/>
        <family val="2"/>
        <scheme val="minor"/>
      </rPr>
      <t xml:space="preserve">gem. § 4 Abs. 3: Die Zuschläge sind vom Krankenhaus ab dem ersten Tag des Monats, der auf die Antragstellung nach § 6 Absatz 4 der Verordnung folgt, </t>
    </r>
    <r>
      <rPr>
        <u/>
        <sz val="9"/>
        <color theme="1"/>
        <rFont val="Calibri"/>
        <family val="2"/>
        <scheme val="minor"/>
      </rPr>
      <t>frühestens jedoch ab dem Tag, der dem Tag der Genehmigung folgt</t>
    </r>
    <r>
      <rPr>
        <sz val="9"/>
        <color theme="1"/>
        <rFont val="Calibri"/>
        <family val="2"/>
        <scheme val="minor"/>
      </rPr>
      <t xml:space="preserve">, für Patientinnen und Patienten, die bis zum 31.12.2022 in das Krankenhaus aufgenommen werden, </t>
    </r>
    <r>
      <rPr>
        <u/>
        <sz val="9"/>
        <color theme="1"/>
        <rFont val="Calibri"/>
        <family val="2"/>
        <scheme val="minor"/>
      </rPr>
      <t>zu erheben.</t>
    </r>
    <r>
      <rPr>
        <sz val="9"/>
        <color theme="1"/>
        <rFont val="Calibri"/>
        <family val="2"/>
        <scheme val="minor"/>
      </rPr>
      <t xml:space="preserve"> </t>
    </r>
    <r>
      <rPr>
        <sz val="9"/>
        <color rgb="FFFF0000"/>
        <rFont val="Calibri"/>
        <family val="2"/>
        <scheme val="minor"/>
      </rPr>
      <t xml:space="preserve"> -&gt; Bei Antragsstellung auf voraussichtl. Genehmigungsdatum achten, sonst Divisor zu hoch!
Die zuständige Landesbehörde hat </t>
    </r>
    <r>
      <rPr>
        <u/>
        <sz val="9"/>
        <color rgb="FFFF0000"/>
        <rFont val="Calibri"/>
        <family val="2"/>
        <scheme val="minor"/>
      </rPr>
      <t>zwei Wochen</t>
    </r>
    <r>
      <rPr>
        <sz val="9"/>
        <color rgb="FFFF0000"/>
        <rFont val="Calibri"/>
        <family val="2"/>
        <scheme val="minor"/>
      </rPr>
      <t xml:space="preserve"> Zeit den eingegangen Antrag zu genehmigen.</t>
    </r>
  </si>
  <si>
    <t>Rechengröße zuletzt vereinbarter Gesamtbetrag (wenn Nr. 7.1 &lt; 2020: Nr. 7 *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</si>
</sst>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0\ \ "/>
    <numFmt numFmtId="165" formatCode="[Blue]#,##0\ \ ;[Red]\-#,##0\ \ "/>
    <numFmt numFmtId="166" formatCode="#,##0.00\ &quot;€&quot;"/>
    <numFmt numFmtId="167" formatCode="#,##0\ &quot;€&quot;"/>
  </numFmts>
  <fonts count="22" x14ac:knownFonts="1">
    <font>
      <sz val="11"/>
      <color theme="1"/>
      <name val="Calibri"/>
      <family val="2"/>
      <scheme val="minor"/>
    </font>
    <font>
      <b/>
      <u/>
      <sz val="12"/>
      <color theme="1"/>
      <name val="Calibri"/>
      <family val="2"/>
      <scheme val="minor"/>
    </font>
    <font>
      <b/>
      <sz val="11"/>
      <color theme="1"/>
      <name val="Calibri"/>
      <family val="2"/>
      <scheme val="minor"/>
    </font>
    <font>
      <b/>
      <sz val="12"/>
      <color theme="1"/>
      <name val="Calibri"/>
      <family val="2"/>
      <scheme val="minor"/>
    </font>
    <font>
      <sz val="8"/>
      <color indexed="17"/>
      <name val="Helv"/>
    </font>
    <font>
      <sz val="11"/>
      <color indexed="8"/>
      <name val="Calibri"/>
      <family val="2"/>
      <scheme val="minor"/>
    </font>
    <font>
      <sz val="8"/>
      <name val="Helv"/>
    </font>
    <font>
      <b/>
      <sz val="9"/>
      <color theme="1"/>
      <name val="Calibri"/>
      <family val="2"/>
      <scheme val="minor"/>
    </font>
    <font>
      <b/>
      <sz val="13"/>
      <color theme="1"/>
      <name val="Calibri"/>
      <family val="2"/>
      <scheme val="minor"/>
    </font>
    <font>
      <b/>
      <u/>
      <sz val="9"/>
      <color theme="1"/>
      <name val="Calibri"/>
      <family val="2"/>
      <scheme val="minor"/>
    </font>
    <font>
      <sz val="10"/>
      <name val="Arial"/>
      <family val="2"/>
    </font>
    <font>
      <sz val="11"/>
      <name val="Calibri"/>
      <family val="2"/>
      <scheme val="minor"/>
    </font>
    <font>
      <b/>
      <sz val="8"/>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u/>
      <sz val="9"/>
      <color theme="1"/>
      <name val="Calibri"/>
      <family val="2"/>
      <scheme val="minor"/>
    </font>
    <font>
      <b/>
      <u/>
      <sz val="10"/>
      <color theme="1"/>
      <name val="Calibri"/>
      <family val="2"/>
      <scheme val="minor"/>
    </font>
    <font>
      <sz val="9"/>
      <color rgb="FFFF0000"/>
      <name val="Calibri"/>
      <family val="2"/>
      <scheme val="minor"/>
    </font>
    <font>
      <sz val="8"/>
      <color theme="0" tint="-0.34998626667073579"/>
      <name val="Calibri"/>
      <family val="2"/>
      <scheme val="minor"/>
    </font>
    <font>
      <u/>
      <sz val="9"/>
      <color rgb="FFFF0000"/>
      <name val="Calibri"/>
      <family val="2"/>
      <scheme val="minor"/>
    </font>
    <font>
      <u/>
      <sz val="11"/>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rgb="FFCCFFCC"/>
        <bgColor indexed="34"/>
      </patternFill>
    </fill>
    <fill>
      <patternFill patternType="solid">
        <fgColor theme="0"/>
        <bgColor indexed="64"/>
      </patternFill>
    </fill>
    <fill>
      <patternFill patternType="solid">
        <fgColor theme="0"/>
        <bgColor indexed="34"/>
      </patternFill>
    </fill>
  </fills>
  <borders count="21">
    <border>
      <left/>
      <right/>
      <top/>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164" fontId="4" fillId="0" borderId="3" applyFill="0" applyBorder="0" applyProtection="0">
      <alignment horizontal="right" vertical="center"/>
      <protection locked="0"/>
    </xf>
    <xf numFmtId="165" fontId="6" fillId="0" borderId="4" applyFill="0" applyBorder="0" applyProtection="0">
      <alignment horizontal="right" vertical="center"/>
      <protection locked="0"/>
    </xf>
    <xf numFmtId="0" fontId="10" fillId="0" borderId="0"/>
    <xf numFmtId="9" fontId="13" fillId="0" borderId="0" applyFont="0" applyFill="0" applyBorder="0" applyAlignment="0" applyProtection="0"/>
    <xf numFmtId="0" fontId="10" fillId="0" borderId="0"/>
  </cellStyleXfs>
  <cellXfs count="57">
    <xf numFmtId="0" fontId="0" fillId="0" borderId="0" xfId="0"/>
    <xf numFmtId="0" fontId="1" fillId="0" borderId="0" xfId="0" applyFont="1"/>
    <xf numFmtId="0" fontId="2" fillId="0" borderId="0" xfId="0" applyFont="1"/>
    <xf numFmtId="0" fontId="3" fillId="0" borderId="0" xfId="0" applyFont="1"/>
    <xf numFmtId="0" fontId="7" fillId="0" borderId="0" xfId="0" applyFont="1"/>
    <xf numFmtId="0" fontId="3" fillId="0" borderId="0" xfId="0" applyFont="1" applyAlignment="1"/>
    <xf numFmtId="0" fontId="9" fillId="0" borderId="0" xfId="0" applyFont="1"/>
    <xf numFmtId="0" fontId="2" fillId="0" borderId="0" xfId="0" applyFont="1" applyBorder="1"/>
    <xf numFmtId="0" fontId="0" fillId="0" borderId="5" xfId="0" applyBorder="1"/>
    <xf numFmtId="14" fontId="11" fillId="3" borderId="5" xfId="3" applyNumberFormat="1" applyFont="1" applyFill="1" applyBorder="1" applyAlignment="1" applyProtection="1">
      <alignment wrapText="1"/>
      <protection locked="0"/>
    </xf>
    <xf numFmtId="3" fontId="0" fillId="0" borderId="1" xfId="0" quotePrefix="1" applyNumberFormat="1" applyFont="1" applyBorder="1" applyAlignment="1">
      <alignment horizontal="left"/>
    </xf>
    <xf numFmtId="0" fontId="0" fillId="0" borderId="6" xfId="0" applyBorder="1" applyAlignment="1">
      <alignment horizontal="left" vertical="center"/>
    </xf>
    <xf numFmtId="0" fontId="0" fillId="0" borderId="7" xfId="0" applyBorder="1" applyAlignment="1">
      <alignment horizontal="left" vertical="center"/>
    </xf>
    <xf numFmtId="0" fontId="8" fillId="4" borderId="0" xfId="0" applyFont="1" applyFill="1" applyAlignment="1"/>
    <xf numFmtId="3" fontId="0" fillId="4" borderId="1" xfId="0" quotePrefix="1" applyNumberFormat="1" applyFont="1" applyFill="1" applyBorder="1" applyAlignment="1">
      <alignment horizontal="left"/>
    </xf>
    <xf numFmtId="16" fontId="0" fillId="0" borderId="0" xfId="0" applyNumberFormat="1"/>
    <xf numFmtId="0" fontId="0" fillId="0" borderId="8" xfId="0" applyFont="1" applyBorder="1" applyAlignment="1">
      <alignment horizontal="left"/>
    </xf>
    <xf numFmtId="0" fontId="0" fillId="0" borderId="8" xfId="0" applyFont="1" applyBorder="1" applyAlignment="1">
      <alignment horizontal="left" indent="2"/>
    </xf>
    <xf numFmtId="0" fontId="0" fillId="4" borderId="8" xfId="0" applyFont="1" applyFill="1" applyBorder="1" applyAlignment="1">
      <alignment horizontal="left"/>
    </xf>
    <xf numFmtId="0" fontId="0" fillId="0" borderId="8" xfId="0" applyFont="1" applyBorder="1" applyAlignment="1">
      <alignment wrapText="1"/>
    </xf>
    <xf numFmtId="4" fontId="11" fillId="3" borderId="10" xfId="3" applyNumberFormat="1" applyFont="1" applyFill="1" applyBorder="1" applyAlignment="1" applyProtection="1">
      <alignment horizontal="center" wrapText="1"/>
      <protection locked="0"/>
    </xf>
    <xf numFmtId="4" fontId="5" fillId="2" borderId="11" xfId="2" applyNumberFormat="1" applyFont="1" applyFill="1" applyBorder="1" applyAlignment="1" applyProtection="1">
      <alignment horizontal="center" vertical="center"/>
      <protection hidden="1"/>
    </xf>
    <xf numFmtId="166" fontId="5" fillId="2" borderId="12" xfId="2" applyNumberFormat="1" applyFont="1" applyFill="1" applyBorder="1" applyAlignment="1" applyProtection="1">
      <alignment horizontal="center" vertical="center"/>
      <protection hidden="1"/>
    </xf>
    <xf numFmtId="3" fontId="11" fillId="5" borderId="10" xfId="3" applyNumberFormat="1" applyFont="1" applyFill="1" applyBorder="1" applyAlignment="1" applyProtection="1">
      <alignment horizontal="center" wrapText="1"/>
      <protection locked="0"/>
    </xf>
    <xf numFmtId="166" fontId="11" fillId="3" borderId="10" xfId="3" applyNumberFormat="1" applyFont="1" applyFill="1" applyBorder="1" applyAlignment="1" applyProtection="1">
      <alignment horizontal="center" wrapText="1"/>
      <protection locked="0"/>
    </xf>
    <xf numFmtId="166" fontId="5" fillId="2" borderId="10" xfId="2" applyNumberFormat="1" applyFont="1" applyFill="1" applyBorder="1" applyAlignment="1" applyProtection="1">
      <alignment horizontal="center" vertical="center"/>
      <protection hidden="1"/>
    </xf>
    <xf numFmtId="0" fontId="11" fillId="3" borderId="13" xfId="3" applyNumberFormat="1" applyFont="1" applyFill="1" applyBorder="1" applyAlignment="1" applyProtection="1">
      <alignment horizontal="center" wrapText="1"/>
      <protection locked="0"/>
    </xf>
    <xf numFmtId="0" fontId="12" fillId="0" borderId="0" xfId="0" applyFont="1"/>
    <xf numFmtId="3" fontId="11" fillId="5" borderId="11" xfId="3" applyNumberFormat="1" applyFont="1" applyFill="1" applyBorder="1" applyAlignment="1" applyProtection="1">
      <alignment horizontal="center" wrapText="1"/>
      <protection locked="0"/>
    </xf>
    <xf numFmtId="166" fontId="0" fillId="0" borderId="0" xfId="0" applyNumberFormat="1"/>
    <xf numFmtId="10" fontId="5" fillId="2" borderId="14" xfId="4" applyNumberFormat="1" applyFont="1" applyFill="1" applyBorder="1" applyAlignment="1" applyProtection="1">
      <alignment horizontal="center" vertical="center"/>
      <protection hidden="1"/>
    </xf>
    <xf numFmtId="0" fontId="0" fillId="0" borderId="8" xfId="0" applyFont="1" applyBorder="1" applyAlignment="1">
      <alignment horizontal="left" wrapText="1"/>
    </xf>
    <xf numFmtId="3" fontId="0" fillId="0" borderId="1" xfId="0" quotePrefix="1" applyNumberFormat="1" applyFont="1" applyBorder="1" applyAlignment="1">
      <alignment horizontal="left" vertical="center"/>
    </xf>
    <xf numFmtId="4" fontId="5" fillId="2" borderId="9" xfId="2" applyNumberFormat="1" applyFont="1" applyFill="1" applyBorder="1" applyAlignment="1" applyProtection="1">
      <alignment horizontal="center" vertical="center"/>
      <protection hidden="1"/>
    </xf>
    <xf numFmtId="14" fontId="0" fillId="0" borderId="0" xfId="0" applyNumberFormat="1"/>
    <xf numFmtId="0" fontId="0" fillId="0" borderId="0" xfId="0" applyNumberFormat="1"/>
    <xf numFmtId="0" fontId="19" fillId="0" borderId="0" xfId="0" applyFont="1"/>
    <xf numFmtId="0" fontId="19" fillId="0" borderId="15" xfId="0" applyFont="1" applyBorder="1"/>
    <xf numFmtId="0" fontId="19" fillId="0" borderId="16" xfId="0" applyFont="1" applyBorder="1"/>
    <xf numFmtId="0" fontId="19" fillId="0" borderId="17" xfId="0" applyFont="1" applyBorder="1"/>
    <xf numFmtId="0" fontId="19" fillId="0" borderId="18" xfId="0" applyFont="1" applyBorder="1"/>
    <xf numFmtId="0" fontId="19" fillId="0" borderId="19" xfId="0" applyFont="1" applyBorder="1"/>
    <xf numFmtId="0" fontId="19" fillId="0" borderId="20" xfId="0" applyFont="1" applyBorder="1"/>
    <xf numFmtId="166" fontId="11" fillId="3" borderId="2" xfId="3" applyNumberFormat="1" applyFont="1" applyFill="1" applyBorder="1" applyAlignment="1" applyProtection="1">
      <alignment horizontal="center" vertical="center" wrapText="1"/>
      <protection locked="0"/>
    </xf>
    <xf numFmtId="0" fontId="0" fillId="4" borderId="8" xfId="0" applyFont="1" applyFill="1" applyBorder="1" applyAlignment="1">
      <alignment horizontal="left" vertical="center" wrapText="1"/>
    </xf>
    <xf numFmtId="3" fontId="5" fillId="2" borderId="11" xfId="2" applyNumberFormat="1" applyFont="1" applyFill="1" applyBorder="1" applyAlignment="1" applyProtection="1">
      <alignment horizontal="center" vertical="center"/>
      <protection hidden="1"/>
    </xf>
    <xf numFmtId="2" fontId="0" fillId="0" borderId="0" xfId="0" applyNumberFormat="1"/>
    <xf numFmtId="0" fontId="15" fillId="0" borderId="0" xfId="0" applyFont="1" applyAlignment="1">
      <alignment horizontal="left" vertical="top" wrapText="1"/>
    </xf>
    <xf numFmtId="0" fontId="0" fillId="0" borderId="2" xfId="0" applyBorder="1" applyAlignment="1">
      <alignment horizontal="left"/>
    </xf>
    <xf numFmtId="0" fontId="11" fillId="3" borderId="6" xfId="3" applyNumberFormat="1" applyFont="1" applyFill="1" applyBorder="1" applyAlignment="1" applyProtection="1">
      <alignment horizontal="center" wrapText="1"/>
      <protection locked="0"/>
    </xf>
    <xf numFmtId="0" fontId="11" fillId="3" borderId="7" xfId="3" applyNumberFormat="1" applyFont="1" applyFill="1" applyBorder="1" applyAlignment="1" applyProtection="1">
      <alignment horizontal="center" wrapText="1"/>
      <protection locked="0"/>
    </xf>
    <xf numFmtId="0" fontId="0" fillId="0" borderId="2" xfId="0" applyBorder="1" applyAlignment="1">
      <alignment horizontal="left" vertical="center"/>
    </xf>
    <xf numFmtId="167" fontId="11" fillId="3" borderId="6" xfId="3" applyNumberFormat="1" applyFont="1" applyFill="1" applyBorder="1" applyAlignment="1" applyProtection="1">
      <alignment horizontal="center" wrapText="1"/>
      <protection locked="0"/>
    </xf>
    <xf numFmtId="167" fontId="11" fillId="3" borderId="7" xfId="3" applyNumberFormat="1" applyFont="1" applyFill="1" applyBorder="1" applyAlignment="1" applyProtection="1">
      <alignment horizontal="center" wrapText="1"/>
      <protection locked="0"/>
    </xf>
    <xf numFmtId="0" fontId="7" fillId="0" borderId="0" xfId="0" applyFont="1" applyAlignment="1">
      <alignment horizontal="left" vertical="top" wrapText="1"/>
    </xf>
    <xf numFmtId="14" fontId="11" fillId="3" borderId="6" xfId="3" applyNumberFormat="1" applyFont="1" applyFill="1" applyBorder="1" applyAlignment="1" applyProtection="1">
      <alignment horizontal="center" wrapText="1"/>
      <protection locked="0"/>
    </xf>
    <xf numFmtId="14" fontId="11" fillId="3" borderId="7" xfId="3" applyNumberFormat="1" applyFont="1" applyFill="1" applyBorder="1" applyAlignment="1" applyProtection="1">
      <alignment horizontal="center" wrapText="1"/>
      <protection locked="0"/>
    </xf>
  </cellXfs>
  <cellStyles count="6">
    <cellStyle name="0_Stellen__" xfId="2" xr:uid="{00000000-0005-0000-0000-000000000000}"/>
    <cellStyle name="0_Stellen__gr" xfId="1" xr:uid="{00000000-0005-0000-0000-000001000000}"/>
    <cellStyle name="Prozent" xfId="4" builtinId="5"/>
    <cellStyle name="Standard" xfId="0" builtinId="0"/>
    <cellStyle name="Standard 2 2" xfId="3" xr:uid="{00000000-0005-0000-0000-000004000000}"/>
    <cellStyle name="Standard 3 2" xfId="5" xr:uid="{00000000-0005-0000-0000-000005000000}"/>
  </cellStyles>
  <dxfs count="3">
    <dxf>
      <fill>
        <patternFill>
          <bgColor theme="0"/>
        </patternFill>
      </fill>
    </dxf>
    <dxf>
      <font>
        <color theme="0" tint="-0.14996795556505021"/>
      </font>
    </dxf>
    <dxf>
      <font>
        <strike val="0"/>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showGridLines="0" tabSelected="1" zoomScaleNormal="100" workbookViewId="0">
      <selection activeCell="F12" sqref="F12"/>
    </sheetView>
  </sheetViews>
  <sheetFormatPr baseColWidth="10" defaultRowHeight="15" x14ac:dyDescent="0.25"/>
  <cols>
    <col min="1" max="1" width="8" customWidth="1"/>
    <col min="2" max="2" width="81.140625" customWidth="1"/>
    <col min="3" max="3" width="19.140625" customWidth="1"/>
    <col min="4" max="4" width="10.5703125" customWidth="1"/>
    <col min="5" max="5" width="10.42578125" style="2" bestFit="1" customWidth="1"/>
    <col min="6" max="6" width="13.7109375" customWidth="1"/>
    <col min="10" max="10" width="14" customWidth="1"/>
    <col min="12" max="12" width="29.85546875" customWidth="1"/>
  </cols>
  <sheetData>
    <row r="1" spans="1:7" ht="17.25" x14ac:dyDescent="0.3">
      <c r="A1" s="13" t="s">
        <v>31</v>
      </c>
      <c r="B1" s="2"/>
    </row>
    <row r="2" spans="1:7" ht="15.75" x14ac:dyDescent="0.25">
      <c r="A2" s="5" t="s">
        <v>20</v>
      </c>
      <c r="B2" s="2"/>
    </row>
    <row r="3" spans="1:7" ht="17.25" customHeight="1" x14ac:dyDescent="0.25">
      <c r="A3" s="3"/>
    </row>
    <row r="4" spans="1:7" ht="17.25" customHeight="1" x14ac:dyDescent="0.25"/>
    <row r="5" spans="1:7" x14ac:dyDescent="0.25">
      <c r="A5" s="48" t="s">
        <v>0</v>
      </c>
      <c r="B5" s="48"/>
      <c r="C5" s="49"/>
      <c r="D5" s="50"/>
    </row>
    <row r="6" spans="1:7" x14ac:dyDescent="0.25">
      <c r="A6" s="48" t="s">
        <v>9</v>
      </c>
      <c r="B6" s="48"/>
      <c r="C6" s="49"/>
      <c r="D6" s="50"/>
    </row>
    <row r="7" spans="1:7" x14ac:dyDescent="0.25">
      <c r="A7" s="48" t="s">
        <v>3</v>
      </c>
      <c r="B7" s="48"/>
      <c r="C7" s="49"/>
      <c r="D7" s="50"/>
    </row>
    <row r="8" spans="1:7" x14ac:dyDescent="0.25">
      <c r="A8" s="48" t="s">
        <v>10</v>
      </c>
      <c r="B8" s="48"/>
      <c r="C8" s="49"/>
      <c r="D8" s="50"/>
    </row>
    <row r="9" spans="1:7" ht="50.25" customHeight="1" x14ac:dyDescent="0.25">
      <c r="A9" s="51" t="s">
        <v>30</v>
      </c>
      <c r="B9" s="51"/>
      <c r="C9" s="49"/>
      <c r="D9" s="50"/>
      <c r="G9" s="4"/>
    </row>
    <row r="10" spans="1:7" x14ac:dyDescent="0.25">
      <c r="A10" s="11" t="s">
        <v>11</v>
      </c>
      <c r="B10" s="12"/>
      <c r="C10" s="52"/>
      <c r="D10" s="53"/>
    </row>
    <row r="11" spans="1:7" x14ac:dyDescent="0.25">
      <c r="A11" s="11" t="s">
        <v>28</v>
      </c>
      <c r="B11" s="12"/>
      <c r="C11" s="55"/>
      <c r="D11" s="56"/>
    </row>
    <row r="13" spans="1:7" ht="15.75" x14ac:dyDescent="0.25">
      <c r="B13" s="1"/>
    </row>
    <row r="14" spans="1:7" ht="15.75" x14ac:dyDescent="0.25">
      <c r="A14" s="5" t="s">
        <v>12</v>
      </c>
      <c r="B14" s="1"/>
      <c r="E14"/>
    </row>
    <row r="15" spans="1:7" x14ac:dyDescent="0.25">
      <c r="A15" s="10" t="s">
        <v>4</v>
      </c>
      <c r="B15" s="17"/>
      <c r="C15" s="23"/>
      <c r="E15"/>
    </row>
    <row r="16" spans="1:7" ht="15" customHeight="1" x14ac:dyDescent="0.25">
      <c r="A16" s="10">
        <v>1</v>
      </c>
      <c r="B16" s="16" t="s">
        <v>32</v>
      </c>
      <c r="C16" s="33" t="str">
        <f>IF(AND(C18="",C17=""),"",ROUND(C17+C18,2))</f>
        <v/>
      </c>
      <c r="E16"/>
      <c r="F16" s="15"/>
      <c r="G16" s="6" t="s">
        <v>14</v>
      </c>
    </row>
    <row r="17" spans="1:15" ht="15" customHeight="1" x14ac:dyDescent="0.25">
      <c r="A17" s="10" t="s">
        <v>21</v>
      </c>
      <c r="B17" s="17" t="s">
        <v>1</v>
      </c>
      <c r="C17" s="20"/>
      <c r="F17" s="15"/>
      <c r="G17" s="54" t="s">
        <v>36</v>
      </c>
      <c r="H17" s="54"/>
      <c r="I17" s="54"/>
      <c r="J17" s="54"/>
      <c r="K17" s="54"/>
      <c r="L17" s="54"/>
    </row>
    <row r="18" spans="1:15" x14ac:dyDescent="0.25">
      <c r="A18" s="10" t="s">
        <v>22</v>
      </c>
      <c r="B18" s="17" t="s">
        <v>2</v>
      </c>
      <c r="C18" s="20"/>
      <c r="G18" s="54"/>
      <c r="H18" s="54"/>
      <c r="I18" s="54"/>
      <c r="J18" s="54"/>
      <c r="K18" s="54"/>
      <c r="L18" s="54"/>
    </row>
    <row r="19" spans="1:15" x14ac:dyDescent="0.25">
      <c r="A19" s="10">
        <v>2</v>
      </c>
      <c r="B19" s="18" t="str">
        <f>"Referenzwert 2019"&amp;" "&amp;C8</f>
        <v xml:space="preserve">Referenzwert 2019 </v>
      </c>
      <c r="C19" s="20"/>
      <c r="G19" s="54"/>
      <c r="H19" s="54"/>
      <c r="I19" s="54"/>
      <c r="J19" s="54"/>
      <c r="K19" s="54"/>
      <c r="L19" s="54"/>
    </row>
    <row r="20" spans="1:15" x14ac:dyDescent="0.25">
      <c r="A20" s="10">
        <v>3</v>
      </c>
      <c r="B20" s="16" t="s">
        <v>13</v>
      </c>
      <c r="C20" s="21" t="str">
        <f>IF(AND(C16="",C19=""),"",IF(C16&lt;C19,C19-C16,""))</f>
        <v/>
      </c>
      <c r="G20" s="54"/>
      <c r="H20" s="54"/>
      <c r="I20" s="54"/>
      <c r="J20" s="54"/>
      <c r="K20" s="54"/>
      <c r="L20" s="54"/>
    </row>
    <row r="21" spans="1:15" x14ac:dyDescent="0.25">
      <c r="A21" s="14">
        <v>4</v>
      </c>
      <c r="B21" s="18" t="s">
        <v>33</v>
      </c>
      <c r="C21" s="21" t="str">
        <f>IF(C20="","",C20*108)</f>
        <v/>
      </c>
      <c r="G21" s="54"/>
      <c r="H21" s="54"/>
      <c r="I21" s="54"/>
      <c r="J21" s="54"/>
      <c r="K21" s="54"/>
      <c r="L21" s="54"/>
    </row>
    <row r="22" spans="1:15" x14ac:dyDescent="0.25">
      <c r="A22" s="10">
        <v>5</v>
      </c>
      <c r="B22" s="19" t="s">
        <v>15</v>
      </c>
      <c r="C22" s="25" t="str">
        <f>IF(C21="","",C21*$C$10)</f>
        <v/>
      </c>
      <c r="E22" s="7"/>
      <c r="G22" s="54"/>
      <c r="H22" s="54"/>
      <c r="I22" s="54"/>
      <c r="J22" s="54"/>
      <c r="K22" s="54"/>
      <c r="L22" s="54"/>
    </row>
    <row r="23" spans="1:15" x14ac:dyDescent="0.25">
      <c r="A23" s="10">
        <v>6</v>
      </c>
      <c r="B23" s="19" t="s">
        <v>19</v>
      </c>
      <c r="C23" s="22" t="str">
        <f>IF(C22="","",ROUND(C22*0.7,2))</f>
        <v/>
      </c>
      <c r="E23" s="7"/>
    </row>
    <row r="24" spans="1:15" ht="15" customHeight="1" x14ac:dyDescent="0.25">
      <c r="E24"/>
    </row>
    <row r="25" spans="1:15" ht="15" customHeight="1" x14ac:dyDescent="0.25">
      <c r="A25" s="5" t="s">
        <v>16</v>
      </c>
      <c r="C25" s="8"/>
      <c r="E25"/>
    </row>
    <row r="26" spans="1:15" ht="15" customHeight="1" x14ac:dyDescent="0.25">
      <c r="A26" s="10" t="s">
        <v>4</v>
      </c>
      <c r="B26" s="17"/>
      <c r="C26" s="28"/>
      <c r="E26"/>
      <c r="N26" s="36" t="s">
        <v>29</v>
      </c>
    </row>
    <row r="27" spans="1:15" ht="15" customHeight="1" x14ac:dyDescent="0.25">
      <c r="A27" s="10">
        <v>7</v>
      </c>
      <c r="B27" s="16" t="str">
        <f>IF(C8="KHEntgG","Zuletzt vereinbarter Gesamtbetrag für den Leistungsbereich (gem. § 4 Abs. 1)    1)","Zuletzt vereinbarter Gesamtbetrag für den Leistungsbereich (gem. § 4 Abs. 1)")</f>
        <v>Zuletzt vereinbarter Gesamtbetrag für den Leistungsbereich (gem. § 4 Abs. 1)</v>
      </c>
      <c r="C27" s="24"/>
      <c r="E27"/>
      <c r="N27" s="40">
        <v>5</v>
      </c>
      <c r="O27" s="37">
        <v>31</v>
      </c>
    </row>
    <row r="28" spans="1:15" ht="15" customHeight="1" x14ac:dyDescent="0.25">
      <c r="A28" s="10" t="s">
        <v>23</v>
      </c>
      <c r="B28" s="16" t="s">
        <v>17</v>
      </c>
      <c r="C28" s="26"/>
      <c r="E28" s="34"/>
      <c r="N28" s="41">
        <v>6</v>
      </c>
      <c r="O28" s="38">
        <v>30</v>
      </c>
    </row>
    <row r="29" spans="1:15" ht="15" customHeight="1" x14ac:dyDescent="0.25">
      <c r="A29" s="10" t="s">
        <v>24</v>
      </c>
      <c r="B29" s="16" t="s">
        <v>38</v>
      </c>
      <c r="C29" s="25">
        <f>IF(C8="KHEntgG",IF(C27="","",IF(C28&lt;=2019,C27*0.8,C27)),0)</f>
        <v>0</v>
      </c>
      <c r="D29" s="46"/>
      <c r="E29" s="35"/>
      <c r="N29" s="41">
        <v>7</v>
      </c>
      <c r="O29" s="38">
        <v>31</v>
      </c>
    </row>
    <row r="30" spans="1:15" ht="29.25" customHeight="1" x14ac:dyDescent="0.25">
      <c r="A30" s="32" t="s">
        <v>25</v>
      </c>
      <c r="B30" s="31" t="s">
        <v>34</v>
      </c>
      <c r="C30" s="45">
        <f>IF(C11&lt;&gt;"",(44926-C11)-(VLOOKUP(MONTH(C11),$N$27:$O$35,2,0)-DAY(C11)),0)</f>
        <v>0</v>
      </c>
      <c r="E30" s="29"/>
      <c r="G30" s="4"/>
      <c r="N30" s="41">
        <v>8</v>
      </c>
      <c r="O30" s="38">
        <v>31</v>
      </c>
    </row>
    <row r="31" spans="1:15" ht="15" customHeight="1" x14ac:dyDescent="0.25">
      <c r="A31" s="10" t="s">
        <v>26</v>
      </c>
      <c r="B31" s="16" t="str">
        <f>IF(C8="KHEntgG","Verbleibender Anteil von Nr. 7.2 (Nr. 7.2 * (Nr. 8 / 365)","Verbleibender Anteil von Nr. 7 (Nr. 7 * (Nr. 8 / 365)")</f>
        <v>Verbleibender Anteil von Nr. 7 (Nr. 7 * (Nr. 8 / 365)</v>
      </c>
      <c r="C31" s="25">
        <f>IF(C29=0,C27*(C30/365),IF(C28&lt;2020,C29*(C30/365),C27*(C30/365)))</f>
        <v>0</v>
      </c>
      <c r="D31" s="29"/>
      <c r="E31"/>
      <c r="G31" s="47" t="s">
        <v>37</v>
      </c>
      <c r="H31" s="47"/>
      <c r="I31" s="47"/>
      <c r="J31" s="47"/>
      <c r="K31" s="47"/>
      <c r="L31" s="47"/>
      <c r="N31" s="41">
        <v>9</v>
      </c>
      <c r="O31" s="38">
        <v>30</v>
      </c>
    </row>
    <row r="32" spans="1:15" ht="15" customHeight="1" x14ac:dyDescent="0.25">
      <c r="A32" s="10" t="s">
        <v>27</v>
      </c>
      <c r="B32" s="18" t="s">
        <v>18</v>
      </c>
      <c r="C32" s="30">
        <f>IF(C31&gt;0,ROUND(C23/C31,4),0)</f>
        <v>0</v>
      </c>
      <c r="E32"/>
      <c r="G32" s="47"/>
      <c r="H32" s="47"/>
      <c r="I32" s="47"/>
      <c r="J32" s="47"/>
      <c r="K32" s="47"/>
      <c r="L32" s="47"/>
      <c r="N32" s="41">
        <v>10</v>
      </c>
      <c r="O32" s="38">
        <v>31</v>
      </c>
    </row>
    <row r="33" spans="1:15" ht="15" customHeight="1" x14ac:dyDescent="0.25">
      <c r="A33" s="27" t="str">
        <f>IF(C8="KHEntgG","1) KHEntgG: wenn zuletzt vereinbarter Gesamtbetrag vor dem Budgetjahr 2020, erfolgt pauschale Bereinigung der Pflegepersonalkosten gem. § 4 Abs. 1 der Vereinbarung","")</f>
        <v/>
      </c>
      <c r="E33"/>
      <c r="G33" s="47"/>
      <c r="H33" s="47"/>
      <c r="I33" s="47"/>
      <c r="J33" s="47"/>
      <c r="K33" s="47"/>
      <c r="L33" s="47"/>
      <c r="N33" s="41">
        <v>11</v>
      </c>
      <c r="O33" s="38">
        <v>30</v>
      </c>
    </row>
    <row r="34" spans="1:15" ht="36" customHeight="1" x14ac:dyDescent="0.25">
      <c r="A34" s="32">
        <v>11</v>
      </c>
      <c r="B34" s="44" t="s">
        <v>35</v>
      </c>
      <c r="C34" s="43"/>
      <c r="E34"/>
      <c r="G34" s="47"/>
      <c r="H34" s="47"/>
      <c r="I34" s="47"/>
      <c r="J34" s="47"/>
      <c r="K34" s="47"/>
      <c r="L34" s="47"/>
      <c r="N34" s="41"/>
      <c r="O34" s="38"/>
    </row>
    <row r="35" spans="1:15" ht="15" customHeight="1" x14ac:dyDescent="0.25">
      <c r="E35"/>
      <c r="G35" s="47"/>
      <c r="H35" s="47"/>
      <c r="I35" s="47"/>
      <c r="J35" s="47"/>
      <c r="K35" s="47"/>
      <c r="L35" s="47"/>
      <c r="N35" s="42">
        <v>12</v>
      </c>
      <c r="O35" s="39">
        <v>31</v>
      </c>
    </row>
    <row r="36" spans="1:15" ht="15" customHeight="1" x14ac:dyDescent="0.25">
      <c r="E36"/>
    </row>
    <row r="37" spans="1:15" x14ac:dyDescent="0.25">
      <c r="A37" t="s">
        <v>5</v>
      </c>
    </row>
    <row r="39" spans="1:15" x14ac:dyDescent="0.25">
      <c r="A39" t="s">
        <v>6</v>
      </c>
      <c r="B39" s="9"/>
    </row>
    <row r="41" spans="1:15" x14ac:dyDescent="0.25">
      <c r="A41" t="s">
        <v>7</v>
      </c>
      <c r="B41" s="9"/>
    </row>
    <row r="43" spans="1:15" x14ac:dyDescent="0.25">
      <c r="A43" t="s">
        <v>8</v>
      </c>
    </row>
    <row r="45" spans="1:15" x14ac:dyDescent="0.25">
      <c r="B45" s="8"/>
    </row>
  </sheetData>
  <mergeCells count="14">
    <mergeCell ref="G31:L35"/>
    <mergeCell ref="A5:B5"/>
    <mergeCell ref="C5:D5"/>
    <mergeCell ref="A6:B6"/>
    <mergeCell ref="C6:D6"/>
    <mergeCell ref="A8:B8"/>
    <mergeCell ref="C8:D8"/>
    <mergeCell ref="A9:B9"/>
    <mergeCell ref="C9:D9"/>
    <mergeCell ref="C10:D10"/>
    <mergeCell ref="A7:B7"/>
    <mergeCell ref="C7:D7"/>
    <mergeCell ref="G17:L22"/>
    <mergeCell ref="C11:D11"/>
  </mergeCells>
  <conditionalFormatting sqref="A28:C28">
    <cfRule type="expression" dxfId="2" priority="3">
      <formula>$C$8="BPflV"</formula>
    </cfRule>
  </conditionalFormatting>
  <conditionalFormatting sqref="A29:C29">
    <cfRule type="expression" dxfId="1" priority="2">
      <formula>$C$8="BPflV"</formula>
    </cfRule>
  </conditionalFormatting>
  <conditionalFormatting sqref="C28:C29">
    <cfRule type="expression" dxfId="0" priority="1">
      <formula>$C$8="BPflV"</formula>
    </cfRule>
  </conditionalFormatting>
  <dataValidations count="2">
    <dataValidation type="list" allowBlank="1" showInputMessage="1" showErrorMessage="1" sqref="C8:D8" xr:uid="{00000000-0002-0000-0000-000000000000}">
      <formula1>"BPflV,KHEntgG, ,"</formula1>
    </dataValidation>
    <dataValidation type="list" allowBlank="1" showInputMessage="1" showErrorMessage="1" sqref="C34" xr:uid="{00000000-0002-0000-0000-000001000000}">
      <formula1>"Ja, Nein,"</formula1>
    </dataValidation>
  </dataValidations>
  <pageMargins left="0.74803149606299213" right="0.23622047244094491" top="0.23622047244094491" bottom="0.27559055118110237" header="0.15748031496062992" footer="0.15748031496062992"/>
  <pageSetup paperSize="9"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vt:lpstr>
      <vt:lpstr>Anlage!Druckbereich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2020-04-01T11:29:53Z</dcterms:created>
  <dcterms:modified xsi:type="dcterms:W3CDTF">2022-07-07T07:41:13Z</dcterms:modified>
</cp:coreProperties>
</file>